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ÑO 2026 SISTEMAS\CONTROL INTERNO\INFORME DE LA ITA\03 CONTRALORIA\17 ACTA CIERRE\"/>
    </mc:Choice>
  </mc:AlternateContent>
  <xr:revisionPtr revIDLastSave="0" documentId="13_ncr:1_{D3C9EC8B-6C08-40DF-AECE-09BFC0A55DB1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Anexo 04 MUNICIPIOS" sheetId="11" r:id="rId1"/>
    <sheet name="Anexo 04 CONCEJO Y PERSONERIA" sheetId="17" r:id="rId2"/>
    <sheet name="Anexo 04 EST. PUBLICO " sheetId="12" r:id="rId3"/>
    <sheet name="Anexo 04 E.I.C.E" sheetId="18" r:id="rId4"/>
    <sheet name="Anexo 04 HOSPITALES" sheetId="8" r:id="rId5"/>
    <sheet name="Anexo 04 DEPARTAMENTO" sheetId="14" r:id="rId6"/>
  </sheets>
  <definedNames>
    <definedName name="_xlnm.Print_Area" localSheetId="3">'Anexo 04 E.I.C.E'!$L$1:$T$29</definedName>
    <definedName name="_xlnm.Print_Area" localSheetId="4">'Anexo 04 HOSPITALES'!$L$1:$T$29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8" l="1"/>
  <c r="E22" i="8"/>
  <c r="G18" i="8"/>
  <c r="D47" i="8" l="1"/>
  <c r="V44" i="8" l="1"/>
  <c r="V43" i="8"/>
  <c r="U43" i="8"/>
  <c r="O46" i="8"/>
  <c r="O45" i="8"/>
  <c r="O43" i="8"/>
  <c r="O44" i="8"/>
  <c r="N46" i="8"/>
  <c r="N45" i="8"/>
  <c r="N44" i="8"/>
  <c r="N43" i="8"/>
  <c r="T10" i="8"/>
  <c r="T37" i="8"/>
  <c r="N11" i="8"/>
  <c r="N10" i="8" s="1"/>
  <c r="N33" i="8"/>
  <c r="D18" i="8"/>
  <c r="F18" i="8" l="1"/>
  <c r="N6" i="8" l="1"/>
  <c r="S37" i="8"/>
  <c r="P37" i="8"/>
  <c r="T36" i="8"/>
  <c r="S36" i="8"/>
  <c r="P36" i="8"/>
  <c r="R35" i="8"/>
  <c r="R33" i="8" s="1"/>
  <c r="Q35" i="8"/>
  <c r="Q33" i="8" s="1"/>
  <c r="O35" i="8"/>
  <c r="O33" i="8" s="1"/>
  <c r="N35" i="8"/>
  <c r="T34" i="8"/>
  <c r="S34" i="8"/>
  <c r="P34" i="8"/>
  <c r="T37" i="18"/>
  <c r="S37" i="18"/>
  <c r="T36" i="18"/>
  <c r="S36" i="18"/>
  <c r="T35" i="18"/>
  <c r="S35" i="18"/>
  <c r="T34" i="18"/>
  <c r="S34" i="18"/>
  <c r="R35" i="18"/>
  <c r="Q35" i="18"/>
  <c r="R33" i="18"/>
  <c r="T33" i="18" s="1"/>
  <c r="Q33" i="18"/>
  <c r="P37" i="18"/>
  <c r="P36" i="18"/>
  <c r="P34" i="18"/>
  <c r="O35" i="18"/>
  <c r="O33" i="18"/>
  <c r="F18" i="17"/>
  <c r="G20" i="17" s="1"/>
  <c r="S72" i="14"/>
  <c r="R72" i="14"/>
  <c r="Q72" i="14"/>
  <c r="P72" i="14"/>
  <c r="O72" i="14"/>
  <c r="N72" i="14"/>
  <c r="T71" i="14"/>
  <c r="T70" i="14"/>
  <c r="T69" i="14"/>
  <c r="T68" i="14"/>
  <c r="S47" i="8"/>
  <c r="R47" i="8"/>
  <c r="Q47" i="8"/>
  <c r="P47" i="8"/>
  <c r="O47" i="8"/>
  <c r="N47" i="8"/>
  <c r="T46" i="8"/>
  <c r="T45" i="8"/>
  <c r="T44" i="8"/>
  <c r="T43" i="8"/>
  <c r="S48" i="18"/>
  <c r="R48" i="18"/>
  <c r="Q48" i="18"/>
  <c r="P48" i="18"/>
  <c r="O48" i="18"/>
  <c r="N48" i="18"/>
  <c r="T47" i="18"/>
  <c r="T46" i="18"/>
  <c r="T45" i="18"/>
  <c r="T44" i="18"/>
  <c r="S45" i="12"/>
  <c r="R45" i="12"/>
  <c r="Q45" i="12"/>
  <c r="P45" i="12"/>
  <c r="O45" i="12"/>
  <c r="N45" i="12"/>
  <c r="T44" i="12"/>
  <c r="T43" i="12"/>
  <c r="T42" i="12"/>
  <c r="T41" i="12"/>
  <c r="O53" i="11"/>
  <c r="P53" i="11"/>
  <c r="Q53" i="11"/>
  <c r="R53" i="11"/>
  <c r="S53" i="11"/>
  <c r="S33" i="18" l="1"/>
  <c r="P33" i="8"/>
  <c r="T33" i="8"/>
  <c r="S33" i="8"/>
  <c r="P35" i="8"/>
  <c r="T35" i="8"/>
  <c r="S35" i="8"/>
  <c r="T72" i="14"/>
  <c r="U68" i="14"/>
  <c r="U72" i="14" s="1"/>
  <c r="U69" i="14"/>
  <c r="U70" i="14"/>
  <c r="U71" i="14"/>
  <c r="T47" i="8"/>
  <c r="V47" i="8"/>
  <c r="U47" i="8"/>
  <c r="U44" i="8"/>
  <c r="V45" i="8"/>
  <c r="U45" i="8"/>
  <c r="V46" i="8"/>
  <c r="U46" i="8"/>
  <c r="T48" i="18"/>
  <c r="V44" i="18"/>
  <c r="V48" i="18" s="1"/>
  <c r="U44" i="18"/>
  <c r="U48" i="18" s="1"/>
  <c r="V45" i="18"/>
  <c r="U45" i="18"/>
  <c r="V46" i="18"/>
  <c r="U46" i="18"/>
  <c r="V47" i="18"/>
  <c r="U47" i="18"/>
  <c r="T45" i="12"/>
  <c r="V41" i="12"/>
  <c r="V45" i="12" s="1"/>
  <c r="U41" i="12"/>
  <c r="U45" i="12" s="1"/>
  <c r="V42" i="12"/>
  <c r="U42" i="12"/>
  <c r="V43" i="12"/>
  <c r="U43" i="12"/>
  <c r="V44" i="12"/>
  <c r="U44" i="12"/>
  <c r="T50" i="11" l="1"/>
  <c r="T51" i="11"/>
  <c r="T52" i="11"/>
  <c r="T49" i="11"/>
  <c r="E75" i="14"/>
  <c r="D75" i="14"/>
  <c r="F74" i="14"/>
  <c r="F73" i="14"/>
  <c r="F72" i="14"/>
  <c r="F71" i="14"/>
  <c r="F70" i="14"/>
  <c r="F69" i="14"/>
  <c r="F68" i="14"/>
  <c r="F75" i="14" s="1"/>
  <c r="G49" i="8"/>
  <c r="F49" i="8"/>
  <c r="G48" i="8"/>
  <c r="F48" i="8"/>
  <c r="G45" i="8"/>
  <c r="F45" i="8"/>
  <c r="G44" i="8"/>
  <c r="F44" i="8"/>
  <c r="E51" i="18"/>
  <c r="D51" i="18"/>
  <c r="G50" i="18"/>
  <c r="F50" i="18"/>
  <c r="G49" i="18"/>
  <c r="F49" i="18"/>
  <c r="G48" i="18"/>
  <c r="F48" i="18"/>
  <c r="G47" i="18"/>
  <c r="F47" i="18"/>
  <c r="G46" i="18"/>
  <c r="F46" i="18"/>
  <c r="G45" i="18"/>
  <c r="F45" i="18"/>
  <c r="G44" i="18"/>
  <c r="G51" i="18" s="1"/>
  <c r="F44" i="18"/>
  <c r="F51" i="18" s="1"/>
  <c r="E48" i="12"/>
  <c r="D48" i="12"/>
  <c r="G47" i="12"/>
  <c r="F47" i="12"/>
  <c r="G46" i="12"/>
  <c r="F46" i="12"/>
  <c r="G45" i="12"/>
  <c r="F45" i="12"/>
  <c r="G44" i="12"/>
  <c r="F44" i="12"/>
  <c r="G43" i="12"/>
  <c r="F43" i="12"/>
  <c r="G42" i="12"/>
  <c r="F42" i="12"/>
  <c r="G41" i="12"/>
  <c r="G48" i="12" s="1"/>
  <c r="F41" i="12"/>
  <c r="F48" i="12" s="1"/>
  <c r="T53" i="11"/>
  <c r="N53" i="11"/>
  <c r="U52" i="11"/>
  <c r="U51" i="11"/>
  <c r="U50" i="11"/>
  <c r="U49" i="11"/>
  <c r="U53" i="11" s="1"/>
  <c r="F55" i="11"/>
  <c r="E56" i="11"/>
  <c r="D56" i="11"/>
  <c r="F50" i="11"/>
  <c r="F51" i="11"/>
  <c r="F52" i="11"/>
  <c r="F53" i="11"/>
  <c r="F54" i="11"/>
  <c r="F49" i="11"/>
  <c r="F56" i="11" s="1"/>
  <c r="V52" i="11" l="1"/>
  <c r="V51" i="11"/>
  <c r="V50" i="11"/>
  <c r="V49" i="11"/>
  <c r="V53" i="11" s="1"/>
  <c r="G50" i="11"/>
  <c r="G51" i="11"/>
  <c r="G52" i="11"/>
  <c r="G53" i="11"/>
  <c r="G54" i="11"/>
  <c r="G55" i="11"/>
  <c r="G49" i="11"/>
  <c r="G56" i="11" s="1"/>
  <c r="S20" i="14"/>
  <c r="T20" i="14"/>
  <c r="P20" i="14"/>
  <c r="S45" i="14"/>
  <c r="T45" i="14"/>
  <c r="S35" i="14"/>
  <c r="T35" i="14"/>
  <c r="P35" i="14"/>
  <c r="S27" i="14"/>
  <c r="T27" i="14"/>
  <c r="S28" i="14"/>
  <c r="T28" i="14"/>
  <c r="P27" i="14"/>
  <c r="P28" i="14"/>
  <c r="R26" i="14"/>
  <c r="Q26" i="14"/>
  <c r="O26" i="14"/>
  <c r="N26" i="14"/>
  <c r="R32" i="14"/>
  <c r="R31" i="14" s="1"/>
  <c r="Q32" i="14"/>
  <c r="Q31" i="14" s="1"/>
  <c r="O32" i="14"/>
  <c r="O31" i="14" s="1"/>
  <c r="N32" i="14"/>
  <c r="N31" i="14" s="1"/>
  <c r="P45" i="14"/>
  <c r="R43" i="14"/>
  <c r="R37" i="14" s="1"/>
  <c r="Q43" i="14"/>
  <c r="Q37" i="14" s="1"/>
  <c r="O43" i="14"/>
  <c r="O37" i="14" s="1"/>
  <c r="N43" i="14"/>
  <c r="N37" i="14" s="1"/>
  <c r="N22" i="14"/>
  <c r="R18" i="14"/>
  <c r="Q18" i="14"/>
  <c r="Q17" i="14" s="1"/>
  <c r="O18" i="14"/>
  <c r="N18" i="14"/>
  <c r="N17" i="14" s="1"/>
  <c r="H18" i="14"/>
  <c r="J18" i="14" s="1"/>
  <c r="G18" i="14"/>
  <c r="E18" i="14"/>
  <c r="F18" i="14" s="1"/>
  <c r="D18" i="14"/>
  <c r="H33" i="14"/>
  <c r="G33" i="14"/>
  <c r="E33" i="14"/>
  <c r="D33" i="14"/>
  <c r="H52" i="14"/>
  <c r="G52" i="14"/>
  <c r="E52" i="14"/>
  <c r="J52" i="14" s="1"/>
  <c r="D52" i="14"/>
  <c r="H42" i="14"/>
  <c r="J42" i="14" s="1"/>
  <c r="G42" i="14"/>
  <c r="E42" i="14"/>
  <c r="H45" i="14"/>
  <c r="G45" i="14"/>
  <c r="E45" i="14"/>
  <c r="J61" i="14"/>
  <c r="I61" i="14"/>
  <c r="J59" i="14"/>
  <c r="I59" i="14"/>
  <c r="J58" i="14"/>
  <c r="I58" i="14"/>
  <c r="J57" i="14"/>
  <c r="I57" i="14"/>
  <c r="J55" i="14"/>
  <c r="I55" i="14"/>
  <c r="J54" i="14"/>
  <c r="I54" i="14"/>
  <c r="J53" i="14"/>
  <c r="I53" i="14"/>
  <c r="I52" i="14"/>
  <c r="J51" i="14"/>
  <c r="I51" i="14"/>
  <c r="J49" i="14"/>
  <c r="I49" i="14"/>
  <c r="J48" i="14"/>
  <c r="I48" i="14"/>
  <c r="J46" i="14"/>
  <c r="I46" i="14"/>
  <c r="J45" i="14"/>
  <c r="I45" i="14"/>
  <c r="J44" i="14"/>
  <c r="I44" i="14"/>
  <c r="J43" i="14"/>
  <c r="I43" i="14"/>
  <c r="J41" i="14"/>
  <c r="I41" i="14"/>
  <c r="J40" i="14"/>
  <c r="I40" i="14"/>
  <c r="J39" i="14"/>
  <c r="I39" i="14"/>
  <c r="J38" i="14"/>
  <c r="I38" i="14"/>
  <c r="J36" i="14"/>
  <c r="I36" i="14"/>
  <c r="J31" i="14"/>
  <c r="I31" i="14"/>
  <c r="J17" i="14"/>
  <c r="I17" i="14"/>
  <c r="F53" i="14"/>
  <c r="F52" i="14"/>
  <c r="F51" i="14"/>
  <c r="F49" i="14"/>
  <c r="F48" i="14"/>
  <c r="F46" i="14"/>
  <c r="F44" i="14"/>
  <c r="F43" i="14"/>
  <c r="F41" i="14"/>
  <c r="F40" i="14"/>
  <c r="F39" i="14"/>
  <c r="F38" i="14"/>
  <c r="F36" i="14"/>
  <c r="F31" i="14"/>
  <c r="F17" i="14"/>
  <c r="F59" i="14"/>
  <c r="F58" i="14"/>
  <c r="F57" i="14"/>
  <c r="H60" i="14"/>
  <c r="G60" i="14"/>
  <c r="E60" i="14"/>
  <c r="H56" i="14"/>
  <c r="G56" i="14"/>
  <c r="E56" i="14"/>
  <c r="D60" i="14"/>
  <c r="F60" i="14" s="1"/>
  <c r="F61" i="14"/>
  <c r="F62" i="14"/>
  <c r="I62" i="14"/>
  <c r="J62" i="14"/>
  <c r="D56" i="14"/>
  <c r="H47" i="14"/>
  <c r="G47" i="14"/>
  <c r="E47" i="14"/>
  <c r="D47" i="14"/>
  <c r="D45" i="14"/>
  <c r="F45" i="14" s="1"/>
  <c r="D42" i="14"/>
  <c r="H37" i="14"/>
  <c r="G37" i="14"/>
  <c r="E37" i="14"/>
  <c r="D37" i="14"/>
  <c r="H15" i="14"/>
  <c r="G15" i="14"/>
  <c r="G14" i="14" s="1"/>
  <c r="E15" i="14"/>
  <c r="D15" i="14"/>
  <c r="N35" i="18"/>
  <c r="P35" i="18" s="1"/>
  <c r="N33" i="18"/>
  <c r="P33" i="18" s="1"/>
  <c r="T32" i="18"/>
  <c r="S32" i="18"/>
  <c r="P32" i="18"/>
  <c r="J32" i="18"/>
  <c r="I32" i="18"/>
  <c r="F32" i="18"/>
  <c r="T31" i="18"/>
  <c r="S31" i="18"/>
  <c r="P31" i="18"/>
  <c r="J31" i="18"/>
  <c r="I31" i="18"/>
  <c r="F31" i="18"/>
  <c r="T30" i="18"/>
  <c r="S30" i="18"/>
  <c r="P30" i="18"/>
  <c r="J30" i="18"/>
  <c r="I30" i="18"/>
  <c r="F30" i="18"/>
  <c r="T29" i="18"/>
  <c r="S29" i="18"/>
  <c r="P29" i="18"/>
  <c r="J29" i="18"/>
  <c r="I29" i="18"/>
  <c r="F29" i="18"/>
  <c r="T28" i="18"/>
  <c r="S28" i="18"/>
  <c r="P28" i="18"/>
  <c r="J28" i="18"/>
  <c r="I28" i="18"/>
  <c r="F28" i="18"/>
  <c r="T27" i="18"/>
  <c r="S27" i="18"/>
  <c r="P27" i="18"/>
  <c r="J27" i="18"/>
  <c r="I27" i="18"/>
  <c r="F27" i="18"/>
  <c r="T26" i="18"/>
  <c r="S26" i="18"/>
  <c r="P26" i="18"/>
  <c r="H26" i="18"/>
  <c r="G26" i="18"/>
  <c r="E26" i="18"/>
  <c r="D26" i="18"/>
  <c r="R25" i="18"/>
  <c r="Q25" i="18"/>
  <c r="O25" i="18"/>
  <c r="N25" i="18"/>
  <c r="J25" i="18"/>
  <c r="I25" i="18"/>
  <c r="F25" i="18"/>
  <c r="J24" i="18"/>
  <c r="I24" i="18"/>
  <c r="F24" i="18"/>
  <c r="T23" i="18"/>
  <c r="S23" i="18"/>
  <c r="P23" i="18"/>
  <c r="J23" i="18"/>
  <c r="I23" i="18"/>
  <c r="F23" i="18"/>
  <c r="T22" i="18"/>
  <c r="S22" i="18"/>
  <c r="P22" i="18"/>
  <c r="J22" i="18"/>
  <c r="I22" i="18"/>
  <c r="F22" i="18"/>
  <c r="R21" i="18"/>
  <c r="R20" i="18" s="1"/>
  <c r="Q21" i="18"/>
  <c r="Q20" i="18" s="1"/>
  <c r="Q10" i="18" s="1"/>
  <c r="O21" i="18"/>
  <c r="N21" i="18"/>
  <c r="H21" i="18"/>
  <c r="G21" i="18"/>
  <c r="E21" i="18"/>
  <c r="D21" i="18"/>
  <c r="O20" i="18"/>
  <c r="O10" i="18" s="1"/>
  <c r="N20" i="18"/>
  <c r="H20" i="18"/>
  <c r="G20" i="18"/>
  <c r="E20" i="18"/>
  <c r="D20" i="18"/>
  <c r="T19" i="18"/>
  <c r="S19" i="18"/>
  <c r="P19" i="18"/>
  <c r="J19" i="18"/>
  <c r="I19" i="18"/>
  <c r="F19" i="18"/>
  <c r="T18" i="18"/>
  <c r="S18" i="18"/>
  <c r="P18" i="18"/>
  <c r="J18" i="18"/>
  <c r="I18" i="18"/>
  <c r="F18" i="18"/>
  <c r="R17" i="18"/>
  <c r="Q17" i="18"/>
  <c r="O17" i="18"/>
  <c r="N17" i="18"/>
  <c r="H17" i="18"/>
  <c r="H16" i="18" s="1"/>
  <c r="H15" i="18" s="1"/>
  <c r="H10" i="18" s="1"/>
  <c r="G17" i="18"/>
  <c r="G16" i="18" s="1"/>
  <c r="G15" i="18" s="1"/>
  <c r="G10" i="18" s="1"/>
  <c r="E17" i="18"/>
  <c r="E16" i="18" s="1"/>
  <c r="E15" i="18" s="1"/>
  <c r="E10" i="18" s="1"/>
  <c r="D17" i="18"/>
  <c r="T16" i="18"/>
  <c r="S16" i="18"/>
  <c r="P16" i="18"/>
  <c r="D16" i="18"/>
  <c r="D15" i="18" s="1"/>
  <c r="D10" i="18" s="1"/>
  <c r="T15" i="18"/>
  <c r="S15" i="18"/>
  <c r="P15" i="18"/>
  <c r="R14" i="18"/>
  <c r="R11" i="18" s="1"/>
  <c r="Q14" i="18"/>
  <c r="O14" i="18"/>
  <c r="N14" i="18"/>
  <c r="J14" i="18"/>
  <c r="I14" i="18"/>
  <c r="F14" i="18"/>
  <c r="T13" i="18"/>
  <c r="S13" i="18"/>
  <c r="P13" i="18"/>
  <c r="J13" i="18"/>
  <c r="I13" i="18"/>
  <c r="F13" i="18"/>
  <c r="T12" i="18"/>
  <c r="S12" i="18"/>
  <c r="P12" i="18"/>
  <c r="J12" i="18"/>
  <c r="I12" i="18"/>
  <c r="F12" i="18"/>
  <c r="Q11" i="18"/>
  <c r="O11" i="18"/>
  <c r="N11" i="18"/>
  <c r="N10" i="18" s="1"/>
  <c r="H11" i="18"/>
  <c r="G11" i="18"/>
  <c r="E11" i="18"/>
  <c r="D11" i="18"/>
  <c r="R17" i="8"/>
  <c r="Q17" i="8"/>
  <c r="O17" i="8"/>
  <c r="N17" i="8"/>
  <c r="R11" i="8"/>
  <c r="R10" i="8" s="1"/>
  <c r="Q11" i="8"/>
  <c r="T32" i="8"/>
  <c r="S32" i="8"/>
  <c r="P32" i="8"/>
  <c r="T31" i="8"/>
  <c r="S31" i="8"/>
  <c r="P31" i="8"/>
  <c r="T30" i="8"/>
  <c r="S30" i="8"/>
  <c r="P30" i="8"/>
  <c r="T29" i="8"/>
  <c r="S29" i="8"/>
  <c r="P29" i="8"/>
  <c r="T28" i="8"/>
  <c r="S28" i="8"/>
  <c r="P28" i="8"/>
  <c r="T27" i="8"/>
  <c r="S27" i="8"/>
  <c r="P27" i="8"/>
  <c r="T26" i="8"/>
  <c r="S26" i="8"/>
  <c r="P26" i="8"/>
  <c r="R25" i="8"/>
  <c r="Q25" i="8"/>
  <c r="O25" i="8"/>
  <c r="N25" i="8"/>
  <c r="T23" i="8"/>
  <c r="S23" i="8"/>
  <c r="P23" i="8"/>
  <c r="T22" i="8"/>
  <c r="S22" i="8"/>
  <c r="P22" i="8"/>
  <c r="R21" i="8"/>
  <c r="Q21" i="8"/>
  <c r="O21" i="8"/>
  <c r="N21" i="8"/>
  <c r="R20" i="8"/>
  <c r="Q20" i="8"/>
  <c r="O20" i="8"/>
  <c r="N20" i="8"/>
  <c r="T19" i="8"/>
  <c r="S19" i="8"/>
  <c r="P19" i="8"/>
  <c r="T18" i="8"/>
  <c r="S18" i="8"/>
  <c r="P18" i="8"/>
  <c r="T16" i="8"/>
  <c r="S16" i="8"/>
  <c r="P16" i="8"/>
  <c r="T15" i="8"/>
  <c r="S15" i="8"/>
  <c r="P15" i="8"/>
  <c r="T13" i="8"/>
  <c r="S13" i="8"/>
  <c r="P13" i="8"/>
  <c r="T12" i="8"/>
  <c r="S12" i="8"/>
  <c r="P12" i="8"/>
  <c r="O11" i="8"/>
  <c r="J14" i="8"/>
  <c r="I14" i="8"/>
  <c r="J13" i="8"/>
  <c r="I13" i="8"/>
  <c r="J12" i="8"/>
  <c r="I12" i="8"/>
  <c r="F14" i="8"/>
  <c r="F13" i="8"/>
  <c r="F12" i="8"/>
  <c r="H26" i="8"/>
  <c r="E47" i="8" s="1"/>
  <c r="G26" i="8"/>
  <c r="H21" i="8"/>
  <c r="H20" i="8" s="1"/>
  <c r="E46" i="8" s="1"/>
  <c r="G46" i="8" s="1"/>
  <c r="G21" i="8"/>
  <c r="G20" i="8" s="1"/>
  <c r="H17" i="8"/>
  <c r="G17" i="8"/>
  <c r="H11" i="8"/>
  <c r="G11" i="8"/>
  <c r="E26" i="8"/>
  <c r="E21" i="8"/>
  <c r="E20" i="8" s="1"/>
  <c r="E17" i="8"/>
  <c r="E11" i="8"/>
  <c r="D43" i="8" s="1"/>
  <c r="D26" i="8"/>
  <c r="D21" i="8"/>
  <c r="D20" i="8" s="1"/>
  <c r="D17" i="8"/>
  <c r="D25" i="12"/>
  <c r="E25" i="12"/>
  <c r="E21" i="12" s="1"/>
  <c r="E10" i="12" s="1"/>
  <c r="G25" i="12"/>
  <c r="G21" i="12" s="1"/>
  <c r="H25" i="12"/>
  <c r="J25" i="12" s="1"/>
  <c r="I25" i="12"/>
  <c r="F26" i="12"/>
  <c r="I26" i="12"/>
  <c r="J26" i="12"/>
  <c r="F27" i="12"/>
  <c r="I27" i="12"/>
  <c r="J27" i="12"/>
  <c r="D21" i="12"/>
  <c r="D11" i="8"/>
  <c r="P15" i="12"/>
  <c r="S15" i="12"/>
  <c r="T15" i="12"/>
  <c r="T35" i="12"/>
  <c r="S35" i="12"/>
  <c r="P35" i="12"/>
  <c r="T34" i="12"/>
  <c r="S34" i="12"/>
  <c r="P34" i="12"/>
  <c r="T33" i="12"/>
  <c r="S33" i="12"/>
  <c r="P33" i="12"/>
  <c r="T32" i="12"/>
  <c r="S32" i="12"/>
  <c r="P32" i="12"/>
  <c r="T31" i="12"/>
  <c r="S31" i="12"/>
  <c r="P31" i="12"/>
  <c r="T30" i="12"/>
  <c r="S30" i="12"/>
  <c r="P30" i="12"/>
  <c r="T29" i="12"/>
  <c r="S29" i="12"/>
  <c r="P29" i="12"/>
  <c r="T28" i="12"/>
  <c r="S28" i="12"/>
  <c r="P28" i="12"/>
  <c r="R27" i="12"/>
  <c r="Q27" i="12"/>
  <c r="O27" i="12"/>
  <c r="N27" i="12"/>
  <c r="T25" i="12"/>
  <c r="S25" i="12"/>
  <c r="P25" i="12"/>
  <c r="T24" i="12"/>
  <c r="S24" i="12"/>
  <c r="P24" i="12"/>
  <c r="R23" i="12"/>
  <c r="Q23" i="12"/>
  <c r="O23" i="12"/>
  <c r="N23" i="12"/>
  <c r="R22" i="12"/>
  <c r="Q22" i="12"/>
  <c r="O22" i="12"/>
  <c r="N22" i="12"/>
  <c r="T21" i="12"/>
  <c r="S21" i="12"/>
  <c r="P21" i="12"/>
  <c r="T20" i="12"/>
  <c r="S20" i="12"/>
  <c r="P20" i="12"/>
  <c r="T19" i="12"/>
  <c r="S19" i="12"/>
  <c r="P19" i="12"/>
  <c r="R18" i="12"/>
  <c r="Q18" i="12"/>
  <c r="O18" i="12"/>
  <c r="N18" i="12"/>
  <c r="T17" i="12"/>
  <c r="S17" i="12"/>
  <c r="P17" i="12"/>
  <c r="T16" i="12"/>
  <c r="S16" i="12"/>
  <c r="P16" i="12"/>
  <c r="R14" i="12"/>
  <c r="Q14" i="12"/>
  <c r="O14" i="12"/>
  <c r="O11" i="12" s="1"/>
  <c r="O10" i="12" s="1"/>
  <c r="N14" i="12"/>
  <c r="N11" i="12" s="1"/>
  <c r="N10" i="12" s="1"/>
  <c r="T13" i="12"/>
  <c r="S13" i="12"/>
  <c r="P13" i="12"/>
  <c r="T12" i="12"/>
  <c r="S12" i="12"/>
  <c r="P12" i="12"/>
  <c r="R11" i="12"/>
  <c r="R10" i="12" s="1"/>
  <c r="Q11" i="12"/>
  <c r="Q10" i="12" s="1"/>
  <c r="H17" i="12"/>
  <c r="H16" i="12" s="1"/>
  <c r="H12" i="12" s="1"/>
  <c r="H11" i="12" s="1"/>
  <c r="G17" i="12"/>
  <c r="G16" i="12" s="1"/>
  <c r="G12" i="12" s="1"/>
  <c r="G11" i="12" s="1"/>
  <c r="G10" i="12" s="1"/>
  <c r="H13" i="12"/>
  <c r="G13" i="12"/>
  <c r="E17" i="12"/>
  <c r="E16" i="12"/>
  <c r="E13" i="12"/>
  <c r="E12" i="12"/>
  <c r="E11" i="12"/>
  <c r="F33" i="11"/>
  <c r="I33" i="11"/>
  <c r="J33" i="11"/>
  <c r="D17" i="12"/>
  <c r="D16" i="12" s="1"/>
  <c r="R26" i="11"/>
  <c r="Q26" i="11"/>
  <c r="Q25" i="11" s="1"/>
  <c r="O26" i="11"/>
  <c r="O25" i="11" s="1"/>
  <c r="N26" i="11"/>
  <c r="N25" i="11" s="1"/>
  <c r="R25" i="11"/>
  <c r="D13" i="11"/>
  <c r="I32" i="11"/>
  <c r="J32" i="11"/>
  <c r="F32" i="11"/>
  <c r="I41" i="11"/>
  <c r="J41" i="11"/>
  <c r="F41" i="11"/>
  <c r="D45" i="17"/>
  <c r="P14" i="17"/>
  <c r="M14" i="17"/>
  <c r="G45" i="17"/>
  <c r="G25" i="17"/>
  <c r="G27" i="17" s="1"/>
  <c r="E25" i="17"/>
  <c r="D18" i="17"/>
  <c r="E20" i="17" s="1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45" i="17" s="1"/>
  <c r="S22" i="11"/>
  <c r="T22" i="11"/>
  <c r="S23" i="11"/>
  <c r="T23" i="11"/>
  <c r="S24" i="11"/>
  <c r="T24" i="11"/>
  <c r="P22" i="11"/>
  <c r="P23" i="11"/>
  <c r="P24" i="11"/>
  <c r="R21" i="11"/>
  <c r="Q21" i="11"/>
  <c r="O21" i="11"/>
  <c r="N21" i="11"/>
  <c r="T18" i="11"/>
  <c r="S18" i="11"/>
  <c r="P18" i="11"/>
  <c r="T17" i="11"/>
  <c r="S17" i="11"/>
  <c r="P17" i="11"/>
  <c r="R16" i="11"/>
  <c r="R15" i="11" s="1"/>
  <c r="R12" i="11" s="1"/>
  <c r="Q16" i="11"/>
  <c r="Q15" i="11" s="1"/>
  <c r="Q12" i="11" s="1"/>
  <c r="O16" i="11"/>
  <c r="O15" i="11" s="1"/>
  <c r="O12" i="11" s="1"/>
  <c r="N16" i="11"/>
  <c r="N15" i="11" s="1"/>
  <c r="N12" i="11" s="1"/>
  <c r="P19" i="11"/>
  <c r="S19" i="11"/>
  <c r="T19" i="11"/>
  <c r="I42" i="11"/>
  <c r="I36" i="11"/>
  <c r="I37" i="11"/>
  <c r="F36" i="11"/>
  <c r="F37" i="11"/>
  <c r="J42" i="11"/>
  <c r="J40" i="11"/>
  <c r="J39" i="11"/>
  <c r="J37" i="11"/>
  <c r="J36" i="11"/>
  <c r="J34" i="11"/>
  <c r="J30" i="11"/>
  <c r="J29" i="11"/>
  <c r="J28" i="11"/>
  <c r="J27" i="11"/>
  <c r="J26" i="11"/>
  <c r="J25" i="11"/>
  <c r="J24" i="11"/>
  <c r="J23" i="11"/>
  <c r="J22" i="11"/>
  <c r="I30" i="11"/>
  <c r="I29" i="11"/>
  <c r="I28" i="11"/>
  <c r="I27" i="11"/>
  <c r="I26" i="11"/>
  <c r="I25" i="11"/>
  <c r="I24" i="11"/>
  <c r="I23" i="11"/>
  <c r="I22" i="11"/>
  <c r="F30" i="11"/>
  <c r="F29" i="11"/>
  <c r="F28" i="11"/>
  <c r="F27" i="11"/>
  <c r="F26" i="11"/>
  <c r="F25" i="11"/>
  <c r="F24" i="11"/>
  <c r="F23" i="11"/>
  <c r="F22" i="11"/>
  <c r="F42" i="11"/>
  <c r="F34" i="11"/>
  <c r="H13" i="11"/>
  <c r="G13" i="11"/>
  <c r="E13" i="11"/>
  <c r="H21" i="11"/>
  <c r="H20" i="11" s="1"/>
  <c r="H16" i="11" s="1"/>
  <c r="G21" i="11"/>
  <c r="E21" i="11"/>
  <c r="E20" i="11" s="1"/>
  <c r="E16" i="11" s="1"/>
  <c r="D21" i="11"/>
  <c r="D20" i="11" s="1"/>
  <c r="D16" i="11" s="1"/>
  <c r="D12" i="11" s="1"/>
  <c r="H35" i="11"/>
  <c r="G35" i="11"/>
  <c r="E35" i="11"/>
  <c r="D35" i="11"/>
  <c r="T14" i="14"/>
  <c r="T15" i="14"/>
  <c r="T19" i="14"/>
  <c r="T21" i="14"/>
  <c r="T23" i="14"/>
  <c r="T24" i="14"/>
  <c r="T25" i="14"/>
  <c r="T29" i="14"/>
  <c r="T33" i="14"/>
  <c r="T34" i="14"/>
  <c r="T38" i="14"/>
  <c r="T39" i="14"/>
  <c r="T40" i="14"/>
  <c r="T41" i="14"/>
  <c r="T42" i="14"/>
  <c r="T43" i="14"/>
  <c r="T44" i="14"/>
  <c r="T46" i="14"/>
  <c r="P46" i="14"/>
  <c r="P44" i="14"/>
  <c r="P42" i="14"/>
  <c r="P41" i="14"/>
  <c r="P40" i="14"/>
  <c r="P39" i="14"/>
  <c r="P38" i="14"/>
  <c r="P34" i="14"/>
  <c r="P33" i="14"/>
  <c r="P29" i="14"/>
  <c r="P25" i="14"/>
  <c r="P24" i="14"/>
  <c r="P23" i="14"/>
  <c r="O22" i="14"/>
  <c r="P22" i="14"/>
  <c r="P21" i="14"/>
  <c r="P19" i="14"/>
  <c r="P15" i="14"/>
  <c r="P14" i="14"/>
  <c r="J19" i="14"/>
  <c r="J20" i="14"/>
  <c r="J21" i="14"/>
  <c r="J22" i="14"/>
  <c r="J23" i="14"/>
  <c r="J24" i="14"/>
  <c r="J25" i="14"/>
  <c r="J26" i="14"/>
  <c r="J28" i="14"/>
  <c r="J29" i="14"/>
  <c r="J30" i="14"/>
  <c r="J34" i="14"/>
  <c r="J35" i="14"/>
  <c r="J16" i="14"/>
  <c r="F55" i="14"/>
  <c r="F42" i="14"/>
  <c r="F35" i="14"/>
  <c r="F34" i="14"/>
  <c r="F30" i="14"/>
  <c r="F29" i="14"/>
  <c r="F28" i="14"/>
  <c r="F26" i="14"/>
  <c r="F25" i="14"/>
  <c r="F24" i="14"/>
  <c r="F23" i="14"/>
  <c r="F22" i="14"/>
  <c r="F21" i="14"/>
  <c r="F20" i="14"/>
  <c r="F19" i="14"/>
  <c r="F16" i="14"/>
  <c r="T37" i="14"/>
  <c r="R22" i="14"/>
  <c r="Q22" i="14"/>
  <c r="S14" i="14"/>
  <c r="S15" i="14"/>
  <c r="S19" i="14"/>
  <c r="S21" i="14"/>
  <c r="S23" i="14"/>
  <c r="S24" i="14"/>
  <c r="S25" i="14"/>
  <c r="S29" i="14"/>
  <c r="S32" i="14"/>
  <c r="S33" i="14"/>
  <c r="S34" i="14"/>
  <c r="S38" i="14"/>
  <c r="S39" i="14"/>
  <c r="S40" i="14"/>
  <c r="S41" i="14"/>
  <c r="S42" i="14"/>
  <c r="S43" i="14"/>
  <c r="S44" i="14"/>
  <c r="F47" i="8" l="1"/>
  <c r="G47" i="8"/>
  <c r="D46" i="8"/>
  <c r="F46" i="8" s="1"/>
  <c r="E16" i="8"/>
  <c r="E15" i="8" s="1"/>
  <c r="E10" i="8" s="1"/>
  <c r="D50" i="8"/>
  <c r="H16" i="8"/>
  <c r="H15" i="8" s="1"/>
  <c r="H10" i="8" s="1"/>
  <c r="E43" i="8"/>
  <c r="O10" i="8"/>
  <c r="Q10" i="8"/>
  <c r="S10" i="8" s="1"/>
  <c r="G16" i="8"/>
  <c r="G15" i="8" s="1"/>
  <c r="G10" i="8" s="1"/>
  <c r="D16" i="8"/>
  <c r="D15" i="8" s="1"/>
  <c r="D10" i="8" s="1"/>
  <c r="R10" i="18"/>
  <c r="T32" i="14"/>
  <c r="P21" i="11"/>
  <c r="F25" i="12"/>
  <c r="I42" i="14"/>
  <c r="T22" i="14"/>
  <c r="H21" i="12"/>
  <c r="H10" i="12" s="1"/>
  <c r="I18" i="14"/>
  <c r="N16" i="14"/>
  <c r="N13" i="14" s="1"/>
  <c r="N12" i="14" s="1"/>
  <c r="P32" i="14"/>
  <c r="P43" i="14"/>
  <c r="D14" i="14"/>
  <c r="V68" i="14"/>
  <c r="V72" i="14" s="1"/>
  <c r="V69" i="14"/>
  <c r="V70" i="14"/>
  <c r="V71" i="14"/>
  <c r="G74" i="14"/>
  <c r="G73" i="14"/>
  <c r="G72" i="14"/>
  <c r="G71" i="14"/>
  <c r="G70" i="14"/>
  <c r="G69" i="14"/>
  <c r="G68" i="14"/>
  <c r="G75" i="14" s="1"/>
  <c r="O17" i="14"/>
  <c r="P18" i="14"/>
  <c r="Q16" i="14"/>
  <c r="Q13" i="14" s="1"/>
  <c r="Q12" i="14" s="1"/>
  <c r="R17" i="14"/>
  <c r="S18" i="14"/>
  <c r="T18" i="14"/>
  <c r="P31" i="14"/>
  <c r="T31" i="14"/>
  <c r="S31" i="14"/>
  <c r="P26" i="14"/>
  <c r="S26" i="14"/>
  <c r="T26" i="14"/>
  <c r="E14" i="14"/>
  <c r="F15" i="14"/>
  <c r="H14" i="14"/>
  <c r="J15" i="14"/>
  <c r="I15" i="14"/>
  <c r="F37" i="14"/>
  <c r="J37" i="14"/>
  <c r="I37" i="14"/>
  <c r="F47" i="14"/>
  <c r="J47" i="14"/>
  <c r="I47" i="14"/>
  <c r="F56" i="14"/>
  <c r="J56" i="14"/>
  <c r="I56" i="14"/>
  <c r="J60" i="14"/>
  <c r="I60" i="14"/>
  <c r="D50" i="14"/>
  <c r="E50" i="14"/>
  <c r="F50" i="14" s="1"/>
  <c r="G50" i="14"/>
  <c r="H50" i="14"/>
  <c r="D32" i="14"/>
  <c r="E32" i="14"/>
  <c r="G32" i="14"/>
  <c r="G27" i="14" s="1"/>
  <c r="G13" i="14" s="1"/>
  <c r="H32" i="14"/>
  <c r="F10" i="18"/>
  <c r="J10" i="18"/>
  <c r="I10" i="18"/>
  <c r="P10" i="18"/>
  <c r="T10" i="18"/>
  <c r="S10" i="18"/>
  <c r="F11" i="18"/>
  <c r="J11" i="18"/>
  <c r="I11" i="18"/>
  <c r="P11" i="18"/>
  <c r="T11" i="18"/>
  <c r="S11" i="18"/>
  <c r="P14" i="18"/>
  <c r="T14" i="18"/>
  <c r="S14" i="18"/>
  <c r="F15" i="18"/>
  <c r="J15" i="18"/>
  <c r="I15" i="18"/>
  <c r="F16" i="18"/>
  <c r="J16" i="18"/>
  <c r="I16" i="18"/>
  <c r="F17" i="18"/>
  <c r="J17" i="18"/>
  <c r="I17" i="18"/>
  <c r="P17" i="18"/>
  <c r="T17" i="18"/>
  <c r="S17" i="18"/>
  <c r="F20" i="18"/>
  <c r="J20" i="18"/>
  <c r="I20" i="18"/>
  <c r="P20" i="18"/>
  <c r="T20" i="18"/>
  <c r="S20" i="18"/>
  <c r="F21" i="18"/>
  <c r="J21" i="18"/>
  <c r="I21" i="18"/>
  <c r="P21" i="18"/>
  <c r="T21" i="18"/>
  <c r="S21" i="18"/>
  <c r="P25" i="18"/>
  <c r="T25" i="18"/>
  <c r="S25" i="18"/>
  <c r="F26" i="18"/>
  <c r="J26" i="18"/>
  <c r="I26" i="18"/>
  <c r="P10" i="8"/>
  <c r="P11" i="8"/>
  <c r="T11" i="8"/>
  <c r="S11" i="8"/>
  <c r="P14" i="8"/>
  <c r="T14" i="8"/>
  <c r="S14" i="8"/>
  <c r="P17" i="8"/>
  <c r="T17" i="8"/>
  <c r="S17" i="8"/>
  <c r="P20" i="8"/>
  <c r="T20" i="8"/>
  <c r="S20" i="8"/>
  <c r="P21" i="8"/>
  <c r="T21" i="8"/>
  <c r="S21" i="8"/>
  <c r="P25" i="8"/>
  <c r="T25" i="8"/>
  <c r="S25" i="8"/>
  <c r="F20" i="8"/>
  <c r="I20" i="8"/>
  <c r="J20" i="8"/>
  <c r="P10" i="12"/>
  <c r="T10" i="12"/>
  <c r="S10" i="12"/>
  <c r="P11" i="12"/>
  <c r="T11" i="12"/>
  <c r="S11" i="12"/>
  <c r="P14" i="12"/>
  <c r="T14" i="12"/>
  <c r="S14" i="12"/>
  <c r="P18" i="12"/>
  <c r="T18" i="12"/>
  <c r="S18" i="12"/>
  <c r="P22" i="12"/>
  <c r="T22" i="12"/>
  <c r="S22" i="12"/>
  <c r="P23" i="12"/>
  <c r="T23" i="12"/>
  <c r="S23" i="12"/>
  <c r="P27" i="12"/>
  <c r="T27" i="12"/>
  <c r="S27" i="12"/>
  <c r="P26" i="11"/>
  <c r="T26" i="11"/>
  <c r="S26" i="11"/>
  <c r="E12" i="11"/>
  <c r="H12" i="11"/>
  <c r="G20" i="11"/>
  <c r="G16" i="11" s="1"/>
  <c r="G12" i="11" s="1"/>
  <c r="S21" i="11"/>
  <c r="T21" i="11"/>
  <c r="H25" i="17"/>
  <c r="E27" i="17"/>
  <c r="H27" i="17" s="1"/>
  <c r="H20" i="17"/>
  <c r="P16" i="11"/>
  <c r="T16" i="11"/>
  <c r="S16" i="11"/>
  <c r="F35" i="11"/>
  <c r="J35" i="11"/>
  <c r="F21" i="11"/>
  <c r="F16" i="11"/>
  <c r="J21" i="11"/>
  <c r="I21" i="11"/>
  <c r="P37" i="14"/>
  <c r="F54" i="14"/>
  <c r="F33" i="14"/>
  <c r="F14" i="14"/>
  <c r="S22" i="14"/>
  <c r="S37" i="14"/>
  <c r="S46" i="14"/>
  <c r="S37" i="11"/>
  <c r="T37" i="11"/>
  <c r="S38" i="11"/>
  <c r="T38" i="11"/>
  <c r="P37" i="11"/>
  <c r="P38" i="11"/>
  <c r="R30" i="11"/>
  <c r="Q30" i="11"/>
  <c r="O30" i="11"/>
  <c r="N30" i="11"/>
  <c r="G43" i="8" l="1"/>
  <c r="G50" i="8" s="1"/>
  <c r="E50" i="8"/>
  <c r="F43" i="8"/>
  <c r="F50" i="8" s="1"/>
  <c r="D27" i="14"/>
  <c r="D13" i="14" s="1"/>
  <c r="D12" i="14" s="1"/>
  <c r="R16" i="14"/>
  <c r="R13" i="14" s="1"/>
  <c r="R12" i="14" s="1"/>
  <c r="S17" i="14"/>
  <c r="T17" i="14"/>
  <c r="O16" i="14"/>
  <c r="P17" i="14"/>
  <c r="H27" i="14"/>
  <c r="H13" i="14" s="1"/>
  <c r="J32" i="14"/>
  <c r="I32" i="14"/>
  <c r="E27" i="14"/>
  <c r="F27" i="14" s="1"/>
  <c r="F32" i="14"/>
  <c r="J50" i="14"/>
  <c r="I50" i="14"/>
  <c r="E13" i="14"/>
  <c r="I16" i="11"/>
  <c r="J16" i="11"/>
  <c r="J20" i="11"/>
  <c r="I20" i="11"/>
  <c r="F20" i="11"/>
  <c r="S13" i="14"/>
  <c r="T16" i="14"/>
  <c r="O11" i="11"/>
  <c r="Q11" i="11"/>
  <c r="R11" i="11"/>
  <c r="S16" i="14"/>
  <c r="O13" i="14" l="1"/>
  <c r="P16" i="14"/>
  <c r="T13" i="14"/>
  <c r="O12" i="14" l="1"/>
  <c r="P12" i="14" s="1"/>
  <c r="P13" i="14"/>
  <c r="T12" i="14"/>
  <c r="S12" i="14"/>
  <c r="F13" i="14"/>
  <c r="E12" i="14"/>
  <c r="F12" i="14" s="1"/>
  <c r="I35" i="14" l="1"/>
  <c r="I34" i="14"/>
  <c r="I30" i="14"/>
  <c r="I29" i="14"/>
  <c r="I28" i="14"/>
  <c r="J27" i="14"/>
  <c r="I26" i="14"/>
  <c r="I25" i="14"/>
  <c r="I24" i="14"/>
  <c r="I23" i="14"/>
  <c r="I22" i="14"/>
  <c r="I21" i="14"/>
  <c r="I20" i="14"/>
  <c r="I19" i="14"/>
  <c r="I16" i="14"/>
  <c r="J14" i="14"/>
  <c r="I27" i="14" l="1"/>
  <c r="J33" i="14"/>
  <c r="I14" i="14"/>
  <c r="G12" i="14"/>
  <c r="I33" i="14"/>
  <c r="J28" i="12"/>
  <c r="I28" i="12"/>
  <c r="F28" i="12"/>
  <c r="J24" i="12"/>
  <c r="I24" i="12"/>
  <c r="F24" i="12"/>
  <c r="J20" i="12"/>
  <c r="I20" i="12"/>
  <c r="F20" i="12"/>
  <c r="J19" i="12"/>
  <c r="I19" i="12"/>
  <c r="F19" i="12"/>
  <c r="J18" i="12"/>
  <c r="I18" i="12"/>
  <c r="F18" i="12"/>
  <c r="J17" i="12"/>
  <c r="I17" i="12"/>
  <c r="F17" i="12"/>
  <c r="J15" i="12"/>
  <c r="I15" i="12"/>
  <c r="F15" i="12"/>
  <c r="J14" i="12"/>
  <c r="I14" i="12"/>
  <c r="F14" i="12"/>
  <c r="D13" i="12"/>
  <c r="F13" i="12" l="1"/>
  <c r="J13" i="12"/>
  <c r="I16" i="12"/>
  <c r="J16" i="12"/>
  <c r="J23" i="12"/>
  <c r="F23" i="12"/>
  <c r="I13" i="12"/>
  <c r="I23" i="12"/>
  <c r="F16" i="12"/>
  <c r="D12" i="12"/>
  <c r="D11" i="12" s="1"/>
  <c r="F21" i="12" l="1"/>
  <c r="F11" i="12"/>
  <c r="J12" i="12"/>
  <c r="I12" i="12"/>
  <c r="J21" i="12"/>
  <c r="I21" i="12"/>
  <c r="D10" i="12"/>
  <c r="F12" i="12"/>
  <c r="J13" i="14" l="1"/>
  <c r="H12" i="14"/>
  <c r="I13" i="14"/>
  <c r="J11" i="12"/>
  <c r="I11" i="12"/>
  <c r="F10" i="12"/>
  <c r="I12" i="14" l="1"/>
  <c r="J12" i="14"/>
  <c r="J10" i="12"/>
  <c r="I10" i="12"/>
  <c r="I35" i="11" l="1"/>
  <c r="I34" i="11"/>
  <c r="I40" i="11"/>
  <c r="F40" i="11"/>
  <c r="I39" i="11"/>
  <c r="F39" i="11"/>
  <c r="H38" i="11"/>
  <c r="H31" i="11" s="1"/>
  <c r="G38" i="11"/>
  <c r="G31" i="11" s="1"/>
  <c r="E38" i="11"/>
  <c r="E31" i="11" s="1"/>
  <c r="D38" i="11"/>
  <c r="D31" i="11" s="1"/>
  <c r="T36" i="11"/>
  <c r="S36" i="11"/>
  <c r="P36" i="11"/>
  <c r="T35" i="11"/>
  <c r="S35" i="11"/>
  <c r="P35" i="11"/>
  <c r="T34" i="11"/>
  <c r="S34" i="11"/>
  <c r="P34" i="11"/>
  <c r="T33" i="11"/>
  <c r="S33" i="11"/>
  <c r="P33" i="11"/>
  <c r="T32" i="11"/>
  <c r="S32" i="11"/>
  <c r="P32" i="11"/>
  <c r="T31" i="11"/>
  <c r="S31" i="11"/>
  <c r="P31" i="11"/>
  <c r="T28" i="11"/>
  <c r="S28" i="11"/>
  <c r="P28" i="11"/>
  <c r="T27" i="11"/>
  <c r="S27" i="11"/>
  <c r="P27" i="11"/>
  <c r="J19" i="11"/>
  <c r="I19" i="11"/>
  <c r="F19" i="11"/>
  <c r="J18" i="11"/>
  <c r="I18" i="11"/>
  <c r="F18" i="11"/>
  <c r="J17" i="11"/>
  <c r="I17" i="11"/>
  <c r="F17" i="11"/>
  <c r="T20" i="11"/>
  <c r="S20" i="11"/>
  <c r="P20" i="11"/>
  <c r="J15" i="11"/>
  <c r="I15" i="11"/>
  <c r="F15" i="11"/>
  <c r="T14" i="11"/>
  <c r="S14" i="11"/>
  <c r="P14" i="11"/>
  <c r="J14" i="11"/>
  <c r="I14" i="11"/>
  <c r="F14" i="11"/>
  <c r="T13" i="11"/>
  <c r="S13" i="11"/>
  <c r="P13" i="11"/>
  <c r="F38" i="11" l="1"/>
  <c r="F31" i="11"/>
  <c r="J38" i="11"/>
  <c r="J31" i="11"/>
  <c r="I38" i="11"/>
  <c r="S30" i="11"/>
  <c r="P15" i="11"/>
  <c r="D11" i="11"/>
  <c r="I13" i="11"/>
  <c r="P30" i="11"/>
  <c r="P25" i="11"/>
  <c r="S25" i="11"/>
  <c r="J13" i="11"/>
  <c r="S15" i="11"/>
  <c r="T25" i="11"/>
  <c r="I31" i="11"/>
  <c r="T15" i="11"/>
  <c r="F13" i="11"/>
  <c r="T30" i="11"/>
  <c r="P12" i="11" l="1"/>
  <c r="S12" i="11"/>
  <c r="T12" i="11"/>
  <c r="N11" i="11"/>
  <c r="P11" i="11" s="1"/>
  <c r="G11" i="11"/>
  <c r="S11" i="11"/>
  <c r="T11" i="11"/>
  <c r="F12" i="11" l="1"/>
  <c r="E11" i="11"/>
  <c r="F11" i="11" s="1"/>
  <c r="J12" i="11" l="1"/>
  <c r="H11" i="11"/>
  <c r="I12" i="11"/>
  <c r="I11" i="11" l="1"/>
  <c r="J11" i="11"/>
  <c r="J32" i="8" l="1"/>
  <c r="I32" i="8"/>
  <c r="F32" i="8"/>
  <c r="J31" i="8"/>
  <c r="I31" i="8"/>
  <c r="F31" i="8"/>
  <c r="J30" i="8"/>
  <c r="I30" i="8"/>
  <c r="F30" i="8"/>
  <c r="J29" i="8"/>
  <c r="I29" i="8"/>
  <c r="F29" i="8"/>
  <c r="J28" i="8"/>
  <c r="I28" i="8"/>
  <c r="F28" i="8"/>
  <c r="J27" i="8"/>
  <c r="I27" i="8"/>
  <c r="F27" i="8"/>
  <c r="J25" i="8"/>
  <c r="I25" i="8"/>
  <c r="F25" i="8"/>
  <c r="J24" i="8"/>
  <c r="I24" i="8"/>
  <c r="F24" i="8"/>
  <c r="J23" i="8"/>
  <c r="I23" i="8"/>
  <c r="F23" i="8"/>
  <c r="J22" i="8"/>
  <c r="I22" i="8"/>
  <c r="F22" i="8"/>
  <c r="J19" i="8"/>
  <c r="I19" i="8"/>
  <c r="F19" i="8"/>
  <c r="J18" i="8"/>
  <c r="I18" i="8"/>
  <c r="J17" i="8"/>
  <c r="I17" i="8"/>
  <c r="F17" i="8"/>
  <c r="J11" i="8"/>
  <c r="F11" i="8"/>
  <c r="J26" i="8" l="1"/>
  <c r="J21" i="8"/>
  <c r="F26" i="8"/>
  <c r="F21" i="8"/>
  <c r="J16" i="8"/>
  <c r="I16" i="8"/>
  <c r="F16" i="8"/>
  <c r="I11" i="8"/>
  <c r="I21" i="8"/>
  <c r="I26" i="8"/>
  <c r="I10" i="8" l="1"/>
  <c r="F15" i="8"/>
  <c r="J15" i="8"/>
  <c r="I15" i="8"/>
  <c r="F10" i="8" l="1"/>
  <c r="J1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Ospina</author>
  </authors>
  <commentList>
    <comment ref="D2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Edgar Ospina:</t>
        </r>
        <r>
          <rPr>
            <sz val="9"/>
            <color indexed="81"/>
            <rFont val="Tahoma"/>
            <family val="2"/>
          </rPr>
          <t xml:space="preserve">
Total ICLD Presupuestados </t>
        </r>
      </text>
    </comment>
    <comment ref="F2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Edgar Ospina:</t>
        </r>
        <r>
          <rPr>
            <sz val="9"/>
            <color indexed="81"/>
            <rFont val="Tahoma"/>
            <family val="2"/>
          </rPr>
          <t xml:space="preserve">
Total ICLD Recaudados en la vigencia 
</t>
        </r>
      </text>
    </comment>
  </commentList>
</comments>
</file>

<file path=xl/sharedStrings.xml><?xml version="1.0" encoding="utf-8"?>
<sst xmlns="http://schemas.openxmlformats.org/spreadsheetml/2006/main" count="945" uniqueCount="326">
  <si>
    <t>PRESUPUESTO DEFINITIVO</t>
  </si>
  <si>
    <t>TOTAL INGRESOS</t>
  </si>
  <si>
    <t>2.1.1</t>
  </si>
  <si>
    <t>2.1.2</t>
  </si>
  <si>
    <t>2.1.3</t>
  </si>
  <si>
    <t>2.2.2</t>
  </si>
  <si>
    <t>2.3.1</t>
  </si>
  <si>
    <t>2.3.2</t>
  </si>
  <si>
    <t>2.4.1</t>
  </si>
  <si>
    <t xml:space="preserve"> </t>
  </si>
  <si>
    <t>CONTRALORIA  DEPARTAMENTAL  DEL  VALLE  DEL  CAUCA</t>
  </si>
  <si>
    <t>Gastos de Personal  </t>
  </si>
  <si>
    <t>INGRESOS CORRIENTES</t>
  </si>
  <si>
    <t>TRIBUTARIOS</t>
  </si>
  <si>
    <t>NO TRIBUTARIOS</t>
  </si>
  <si>
    <t>Recursos del Balance</t>
  </si>
  <si>
    <t>FUNCIONAMIENTO</t>
  </si>
  <si>
    <t>Transferencias</t>
  </si>
  <si>
    <t>Intereses</t>
  </si>
  <si>
    <t>SUBDIRECCION OPERATIVA FINANCIERA Y PATRIMONIAL</t>
  </si>
  <si>
    <t>CONTRALORIA DEPARTAMENTAL DEL VALLE DEL CAUCA</t>
  </si>
  <si>
    <t>2.3.3</t>
  </si>
  <si>
    <t>EJECUCION PRESUPUESTAL DE INGRESOS COMPARATIVO</t>
  </si>
  <si>
    <t xml:space="preserve">Recursos del Balance    </t>
  </si>
  <si>
    <t>INGRESOS DE CAPITAL</t>
  </si>
  <si>
    <t>2.3</t>
  </si>
  <si>
    <t>(Cifras en Pesos)</t>
  </si>
  <si>
    <t>2.2</t>
  </si>
  <si>
    <t>EJECUCION PRESUPUESTAL DE GASTOS</t>
  </si>
  <si>
    <t>SUBDIRECCIÓN OPERATIVA FINANCIERA Y PATRIMONIAL</t>
  </si>
  <si>
    <t>( Cifras en Pesos )</t>
  </si>
  <si>
    <t>INGRESOS TOTALES</t>
  </si>
  <si>
    <t>DISPONIBILIDAD INICIAL</t>
  </si>
  <si>
    <t>RECURSOS DE CAPITAL</t>
  </si>
  <si>
    <t>INVERSION</t>
  </si>
  <si>
    <t>Donaciones</t>
  </si>
  <si>
    <t>iV</t>
  </si>
  <si>
    <t>1.1</t>
  </si>
  <si>
    <t>1.2</t>
  </si>
  <si>
    <t>2.1</t>
  </si>
  <si>
    <t>2.4</t>
  </si>
  <si>
    <t>CODIGO</t>
  </si>
  <si>
    <t xml:space="preserve">Contribuciones </t>
  </si>
  <si>
    <t>Sistema General de Participaciones</t>
  </si>
  <si>
    <t>Superavit Fiscal</t>
  </si>
  <si>
    <t>Cancelación de Reservas</t>
  </si>
  <si>
    <t>( Cifras en Pesos)</t>
  </si>
  <si>
    <t xml:space="preserve">ADMINISTRACION CENTRAL DEPARTAMENTAL </t>
  </si>
  <si>
    <t>GOBERNACIÓN DEL VALLE DEL CAUCA</t>
  </si>
  <si>
    <t>(Cifras en pesos)</t>
  </si>
  <si>
    <t>EJECUCION  PRESUPUESTAL  DE INGRESOS COMPARATIVO</t>
  </si>
  <si>
    <t>EJECUCION  PRESUPUESTAL  DE  GASTOS COMPARATIVO</t>
  </si>
  <si>
    <t>Personeria</t>
  </si>
  <si>
    <t>Concejo</t>
  </si>
  <si>
    <t>HONORARIOS</t>
  </si>
  <si>
    <t>No.</t>
  </si>
  <si>
    <t>TOTAL</t>
  </si>
  <si>
    <t>PRESUPUESTO EJECUTADO</t>
  </si>
  <si>
    <t>CONCEJO MUNICIPAL DE:</t>
  </si>
  <si>
    <t xml:space="preserve">CATEGORIA </t>
  </si>
  <si>
    <t>TOTAL SESIONES ASISTIDAS</t>
  </si>
  <si>
    <t>NOMBRE CONCEJAL</t>
  </si>
  <si>
    <t>2.3.4</t>
  </si>
  <si>
    <t>2.3.5</t>
  </si>
  <si>
    <t>2.3.6</t>
  </si>
  <si>
    <t>2.3.7</t>
  </si>
  <si>
    <t>2.3.8</t>
  </si>
  <si>
    <t>MUNICIPIO : X.X.X.X.X</t>
  </si>
  <si>
    <t>MUNICIPIO : X.X.X.X.X.X.</t>
  </si>
  <si>
    <t>20XX - 20XX</t>
  </si>
  <si>
    <t xml:space="preserve">ANEXO 04 </t>
  </si>
  <si>
    <t>COMPARATIVO  VIGENCIAS  20XX  -  20XX</t>
  </si>
  <si>
    <t>ANEXO  4</t>
  </si>
  <si>
    <t>VIGENCIAS  20XX - 20XX</t>
  </si>
  <si>
    <t>VIGENCIA ANTERIOR  20XX</t>
  </si>
  <si>
    <t>VIGENCIA ACTUAL    20XX</t>
  </si>
  <si>
    <t>TOTAL EJECUTADO  (RECAUDADO)</t>
  </si>
  <si>
    <t xml:space="preserve">%  VARIACIÓN </t>
  </si>
  <si>
    <t>%  VARIACIÓN</t>
  </si>
  <si>
    <t xml:space="preserve"> % Ejec VIGENCIA ACTUAL</t>
  </si>
  <si>
    <t>INGRESOS</t>
  </si>
  <si>
    <t>1.1.01</t>
  </si>
  <si>
    <t>1.1.02</t>
  </si>
  <si>
    <t>1.1.01.01</t>
  </si>
  <si>
    <t>Impuestos Directos</t>
  </si>
  <si>
    <t>1.1.01.02</t>
  </si>
  <si>
    <t>Impuestos Indirectos</t>
  </si>
  <si>
    <t>1.1.02.01</t>
  </si>
  <si>
    <t>1.1.02.02</t>
  </si>
  <si>
    <t>Tasas y Derechos Administrativos</t>
  </si>
  <si>
    <t>1.1.02.03</t>
  </si>
  <si>
    <t>Multas, Sanciones e Intereses de Mora</t>
  </si>
  <si>
    <t>1.1.02.06</t>
  </si>
  <si>
    <t>Transferencias Corrientes</t>
  </si>
  <si>
    <t>Participación para Educación</t>
  </si>
  <si>
    <t>Participación para Salud</t>
  </si>
  <si>
    <t>Participación para Proposito General</t>
  </si>
  <si>
    <t>Asignaciones Especiales</t>
  </si>
  <si>
    <t>Agua Potable y Saneamiento Básico</t>
  </si>
  <si>
    <t>Atención Integral de Primera Infancia</t>
  </si>
  <si>
    <t>Participaciones Distintas del SGP</t>
  </si>
  <si>
    <t>Sentencias y Conciliaciones</t>
  </si>
  <si>
    <t>1.1.02.06.001</t>
  </si>
  <si>
    <t>1.1.02.06.001.01</t>
  </si>
  <si>
    <t>1.1.02.06.001.02</t>
  </si>
  <si>
    <t>1.1.02.06.001.03</t>
  </si>
  <si>
    <t>1.1.02.06.001.04</t>
  </si>
  <si>
    <t>1.1.02.06.001.05</t>
  </si>
  <si>
    <t>1.1.02.06.001.06</t>
  </si>
  <si>
    <t>1.1.02.06.003</t>
  </si>
  <si>
    <t>1.1.02.06.006</t>
  </si>
  <si>
    <t>1.1.02.06.010</t>
  </si>
  <si>
    <t>1.2.10</t>
  </si>
  <si>
    <t>1.2.10.01</t>
  </si>
  <si>
    <t>1.2.10.02</t>
  </si>
  <si>
    <t>1.2.07</t>
  </si>
  <si>
    <t>Recursos de Crédito Interno</t>
  </si>
  <si>
    <t>1.2.08</t>
  </si>
  <si>
    <t>Transferencias de Capital</t>
  </si>
  <si>
    <t>1.2.08.01</t>
  </si>
  <si>
    <t>Otros</t>
  </si>
  <si>
    <t>TOTAL EJECUTADO  (COMPROMISOS)</t>
  </si>
  <si>
    <t>GASTOS</t>
  </si>
  <si>
    <t>Adquisición de Bienes y Servicios</t>
  </si>
  <si>
    <t>2.1.3.14</t>
  </si>
  <si>
    <t>Aportes al  Fonpet</t>
  </si>
  <si>
    <t>2.1.3.11</t>
  </si>
  <si>
    <t>Recursos del Sistema de Seguridad Social Integral</t>
  </si>
  <si>
    <t>1.2.08.07</t>
  </si>
  <si>
    <t>1.2.12</t>
  </si>
  <si>
    <t>Retiros del FONPET</t>
  </si>
  <si>
    <t>1.2.13</t>
  </si>
  <si>
    <t>Reintegros y Otros Recursos No apropiados</t>
  </si>
  <si>
    <t>A Otras Entidades del Gobierno</t>
  </si>
  <si>
    <t>2.1.3.05.09.054.XX</t>
  </si>
  <si>
    <t>2.1.3.05.09</t>
  </si>
  <si>
    <t>2.1.7</t>
  </si>
  <si>
    <t>Disminución de Pasivos</t>
  </si>
  <si>
    <t>2.1.7.05</t>
  </si>
  <si>
    <t>Programa de Saneamiento Fiscal y Financiero</t>
  </si>
  <si>
    <t>2.1.7.06</t>
  </si>
  <si>
    <t>Financiación Deficit Fiscal</t>
  </si>
  <si>
    <t>2.1.8</t>
  </si>
  <si>
    <t>Gastos por tributos, tasas, contribuciones, multas, sanciones e intereses de mora</t>
  </si>
  <si>
    <t>SERVICIO DE LA DEUDA PÚBLICA</t>
  </si>
  <si>
    <t>2.2.2.01</t>
  </si>
  <si>
    <t xml:space="preserve">Principal </t>
  </si>
  <si>
    <t>2.2.2.02</t>
  </si>
  <si>
    <t>Gastos de Comercialización y Producción</t>
  </si>
  <si>
    <t>Adquisición de Activos Financieros</t>
  </si>
  <si>
    <t>TRANSFERENCIAS CONCEJO Y PERSONERIA MUNICIPAL</t>
  </si>
  <si>
    <t xml:space="preserve"> VIGENCIAS  20XX </t>
  </si>
  <si>
    <t>TOTAL PRESUPUESTO</t>
  </si>
  <si>
    <t>TOTAL  HONORARIOS</t>
  </si>
  <si>
    <t>GASTOS FUNCIONAMIENTO</t>
  </si>
  <si>
    <t>TOTAL GASTOS FUNCIONAMIENTO</t>
  </si>
  <si>
    <t>% DE EJECUCIÓN</t>
  </si>
  <si>
    <t>Numero Sesiones Ordinarias</t>
  </si>
  <si>
    <t>Número Sesiones Extras</t>
  </si>
  <si>
    <t>Valor Sesión</t>
  </si>
  <si>
    <t>I.C.L.D. Administración Central</t>
  </si>
  <si>
    <t>% Autorizado por Ley</t>
  </si>
  <si>
    <t>VALOR HONORARIO POR SESION</t>
  </si>
  <si>
    <t>TOTAL A PAGAR</t>
  </si>
  <si>
    <t>TOTAL PAGADO</t>
  </si>
  <si>
    <t>PERSONERIA MUNICIPAL DE:</t>
  </si>
  <si>
    <t>CONCEPTO</t>
  </si>
  <si>
    <t>Autorizados x Ley</t>
  </si>
  <si>
    <t>Ejecución Real</t>
  </si>
  <si>
    <t>TRANSFERENCIAS PERSONERÍA</t>
  </si>
  <si>
    <t>SMMV Autorizados</t>
  </si>
  <si>
    <t>Valor SMMV 20XX</t>
  </si>
  <si>
    <t>TOTAL X LEY</t>
  </si>
  <si>
    <t>1.2.02</t>
  </si>
  <si>
    <t>Excedentes Financieros</t>
  </si>
  <si>
    <t>Servicio de la Deuda Pública Interna</t>
  </si>
  <si>
    <t>2.2.2.03</t>
  </si>
  <si>
    <t>Comisiones y otros gastos</t>
  </si>
  <si>
    <t>ESTABLECIMIENTO PÚBLCIO : X.X.X.X.X</t>
  </si>
  <si>
    <t>ESTABLECIMIENTO PÚBLICO: X.X.X.X.X.X.</t>
  </si>
  <si>
    <t xml:space="preserve">INGRESOS </t>
  </si>
  <si>
    <t>1.1.02.05</t>
  </si>
  <si>
    <t>Venta de Bienes y Servicios</t>
  </si>
  <si>
    <t>1.1.02.05.001</t>
  </si>
  <si>
    <t>Ventas de Establecimientos de Mercado</t>
  </si>
  <si>
    <t>1.1.02.05.002</t>
  </si>
  <si>
    <t>Ventas Incidentales de Establecimientos de Mercado</t>
  </si>
  <si>
    <t>Aportes Nación</t>
  </si>
  <si>
    <t>1.1.02.06.006.01</t>
  </si>
  <si>
    <t>1.1.02.06.006.06</t>
  </si>
  <si>
    <t>Otras Unidades de Gobierno</t>
  </si>
  <si>
    <t>1.1.02.06.006.07</t>
  </si>
  <si>
    <t>Transferencias otras entidades del gobierno general</t>
  </si>
  <si>
    <t>VENTA DE BIENES Y SERVICIOS</t>
  </si>
  <si>
    <t>TRANSFERENCIAS CORRIENTES</t>
  </si>
  <si>
    <t>1.2.05</t>
  </si>
  <si>
    <t>Rendimientos Financieros</t>
  </si>
  <si>
    <t>Reintegros y Otros recursos no apropiados</t>
  </si>
  <si>
    <t>2.1.3.05</t>
  </si>
  <si>
    <t>1.0</t>
  </si>
  <si>
    <t>1.0.01</t>
  </si>
  <si>
    <t>Caja</t>
  </si>
  <si>
    <t>Bancos</t>
  </si>
  <si>
    <t>Inversiones Temporales</t>
  </si>
  <si>
    <t>1.0.02</t>
  </si>
  <si>
    <t>1.0.03</t>
  </si>
  <si>
    <t>Transferencias del Recaudo de Estampillas</t>
  </si>
  <si>
    <t>1.2.01</t>
  </si>
  <si>
    <t>Disposición de Activos</t>
  </si>
  <si>
    <t>1.2.04</t>
  </si>
  <si>
    <t>INGRESOS NO TRIBUTARIOS</t>
  </si>
  <si>
    <t>GASTOS DE OPERACIÓN COMERCIAL</t>
  </si>
  <si>
    <t>2.4.5</t>
  </si>
  <si>
    <t>2.4.5.01</t>
  </si>
  <si>
    <t>2.4.5.02</t>
  </si>
  <si>
    <t>Materiales y Suministros</t>
  </si>
  <si>
    <t>Adquisición de Servicios</t>
  </si>
  <si>
    <t>A Entidades del Gobierno</t>
  </si>
  <si>
    <t>E.I.C.E.: X.X.X.X.X.X.</t>
  </si>
  <si>
    <t>E.I.C.E.: X.X.X.X.X</t>
  </si>
  <si>
    <t>1.1.01.01.100</t>
  </si>
  <si>
    <t>1.1.01.01.101</t>
  </si>
  <si>
    <t>Impuesto a Ganadores de sorteos ordinarios y Extraordinarios</t>
  </si>
  <si>
    <t>Impuesto sobre Vehículos Automotores</t>
  </si>
  <si>
    <t>Impuesto de Registro</t>
  </si>
  <si>
    <t>1.1.01.02.100</t>
  </si>
  <si>
    <t>1.1.01.02.101</t>
  </si>
  <si>
    <t>1.1.01.02.102</t>
  </si>
  <si>
    <t>Impuesto de Loterías Foraneas</t>
  </si>
  <si>
    <t>Impuesto de Deguello de Ganado Mayor</t>
  </si>
  <si>
    <t>1.1.01.02.104</t>
  </si>
  <si>
    <t>Impuesto al consumo de licores, vinos, aperitivos y similares</t>
  </si>
  <si>
    <t>1.1.01.02.106</t>
  </si>
  <si>
    <t>Impuesto al consumo de cigarrillos y tabaco</t>
  </si>
  <si>
    <t>1.1.01.02.109</t>
  </si>
  <si>
    <t>Sobretasa a la Gasolina</t>
  </si>
  <si>
    <t>1.1.01.02.218</t>
  </si>
  <si>
    <t>Tasa Prodeporte y Recreación</t>
  </si>
  <si>
    <t>1.1.01.02.300</t>
  </si>
  <si>
    <t>Estampillas</t>
  </si>
  <si>
    <t>Contribuciones</t>
  </si>
  <si>
    <t>Ventas de Bienes y Servicios</t>
  </si>
  <si>
    <t>1.1.02.06.003.01</t>
  </si>
  <si>
    <t>Participación en Impuestos</t>
  </si>
  <si>
    <t>1.1.02.06.003.10</t>
  </si>
  <si>
    <t>Participación de la Sobretasa al ACPM</t>
  </si>
  <si>
    <t>1.1.02.06.003.11</t>
  </si>
  <si>
    <t>Participación del Impuesto Nacional al consumo del servicio de telefonía movil</t>
  </si>
  <si>
    <t>1.1.02.06.003.12</t>
  </si>
  <si>
    <t>Participación del IVA licores, vinos, aperitivos y similares</t>
  </si>
  <si>
    <t>Transferencias de otras entidades del Gobierno General</t>
  </si>
  <si>
    <t>1.1.02.06.009</t>
  </si>
  <si>
    <t>1.1.02.06.009.02</t>
  </si>
  <si>
    <t>Sistema General de Pensiones</t>
  </si>
  <si>
    <t>1.1.02.07</t>
  </si>
  <si>
    <t>Participación y Derechos de Monopolio</t>
  </si>
  <si>
    <t>Derechos por la Explotación de Juegos de azar</t>
  </si>
  <si>
    <t>Participación y derechos de explotación del ejercicio del monopolio de licores destilados y alcoholes potables</t>
  </si>
  <si>
    <t>1.1.02.07.001</t>
  </si>
  <si>
    <t>1.1.02.07.002</t>
  </si>
  <si>
    <t>1.2.08.04</t>
  </si>
  <si>
    <t>Premios No reclamados</t>
  </si>
  <si>
    <t>1.2.08.06</t>
  </si>
  <si>
    <t>De otras entidades del Gobierno General</t>
  </si>
  <si>
    <t>1.2.08.09</t>
  </si>
  <si>
    <t>Recuperación Cartera - Prestamos</t>
  </si>
  <si>
    <t>Retiros FONPET</t>
  </si>
  <si>
    <t>Reintegros y Otros Recursos no apropiados</t>
  </si>
  <si>
    <t>1.2.13.01</t>
  </si>
  <si>
    <t>Reintegros</t>
  </si>
  <si>
    <t>1.2.13.02</t>
  </si>
  <si>
    <t>Recursos no apropiados</t>
  </si>
  <si>
    <t>2.1.3.13</t>
  </si>
  <si>
    <t>Transferencias corrientes</t>
  </si>
  <si>
    <t>2.1.3.05.09.054</t>
  </si>
  <si>
    <t>A establecimientos públicos y unidades administrativas especiales</t>
  </si>
  <si>
    <t>2.1.3.05.09.054.01</t>
  </si>
  <si>
    <t>2.1.3.05.09.054.02</t>
  </si>
  <si>
    <t>2.1.3.05.09.054.03</t>
  </si>
  <si>
    <t>Contraloría Departamental</t>
  </si>
  <si>
    <t>Asamblea Departamental</t>
  </si>
  <si>
    <t xml:space="preserve">Conciliaciones </t>
  </si>
  <si>
    <t>Sentencias</t>
  </si>
  <si>
    <t>2.1.3.13.01.001</t>
  </si>
  <si>
    <t>2.1.3.13.01.002</t>
  </si>
  <si>
    <t>Aportes al FONPET</t>
  </si>
  <si>
    <t>Gastos por tributos, tasas, contribuciones, multas</t>
  </si>
  <si>
    <t>Financiación Déficit Fiscal</t>
  </si>
  <si>
    <t>Principal</t>
  </si>
  <si>
    <t>Comisiones y Otros Gastos</t>
  </si>
  <si>
    <t>2.3.7.05</t>
  </si>
  <si>
    <t>2.3.7.06</t>
  </si>
  <si>
    <t xml:space="preserve">TOTAL INGRESOS </t>
  </si>
  <si>
    <t>TOTAL GASTOS</t>
  </si>
  <si>
    <t>%  EJECUCIÓN</t>
  </si>
  <si>
    <t>Transferecias de Otras Entidades del Gobierno General</t>
  </si>
  <si>
    <t>Total Ingresos Propios</t>
  </si>
  <si>
    <t>Total Transferencias S.G.P.</t>
  </si>
  <si>
    <t>Total Transferencias S.G.R.</t>
  </si>
  <si>
    <t>Total Otras Transferecias</t>
  </si>
  <si>
    <t>Total Otros Recursos</t>
  </si>
  <si>
    <t>Total Ingresos de Capital</t>
  </si>
  <si>
    <t>Total Recursos No pertenecientes al Presupuesto</t>
  </si>
  <si>
    <t>Total Gastos de Funcionamiento</t>
  </si>
  <si>
    <t>Total Gastos de Operación</t>
  </si>
  <si>
    <t>Total Servicio de la Deuda</t>
  </si>
  <si>
    <t>Total Gastos de Inversión</t>
  </si>
  <si>
    <t>%  PARTICIPACIÓN PPTO. EJECUTADO</t>
  </si>
  <si>
    <t>VIGENCIA ANTERIOR              20XX</t>
  </si>
  <si>
    <t>VIGENCIA ACTUAL                      20XX</t>
  </si>
  <si>
    <t>VIGENCIA ACTUAL                             20XX</t>
  </si>
  <si>
    <t>VIGENCIA ANTERIOR                 20XX</t>
  </si>
  <si>
    <t>TOTAL COMPROMISOS EN LA VIGENCIA</t>
  </si>
  <si>
    <t>TOTAL OBLIGACIONES EN LA VIGENCIA</t>
  </si>
  <si>
    <t>TOTAL PAGOS EN LA VIGENCIA</t>
  </si>
  <si>
    <t>TOTAL SALDO DE COMPROMISOS EN LA VIGENCIA</t>
  </si>
  <si>
    <t>TOTAL SALDO DE OBLIGACIONES EN LA VIGENCIA</t>
  </si>
  <si>
    <t xml:space="preserve">TOTAL PRESUPUESTO DEFINITIVO DE GASTOS </t>
  </si>
  <si>
    <t>NUMERO DE CONCEJALES</t>
  </si>
  <si>
    <t>TOTAL SESIONES</t>
  </si>
  <si>
    <t>VIGENCIAS  2024 - 2025</t>
  </si>
  <si>
    <t>HOSPITAL DEPARTAMENTAL SAN RAFAEL DE ZARZAL ESE</t>
  </si>
  <si>
    <t>COMPARATIVO  VIGENCIAS  2024  -  2025</t>
  </si>
  <si>
    <t>VIGENCIA ANTERIOR  2024</t>
  </si>
  <si>
    <t>VIGENCIA ACTUAL    2025</t>
  </si>
  <si>
    <t>VIGENCIA ACTUAL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</si>
</sst>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#,##0;[Red]#,##0"/>
    <numFmt numFmtId="168" formatCode="#,##0.0"/>
    <numFmt numFmtId="169" formatCode="_(* #,##0_);_(* \(#,##0\);_(* &quot;-&quot;??_);_(@_)"/>
    <numFmt numFmtId="170" formatCode="_-* #,##0\ _€_-;\-* #,##0\ _€_-;_-* &quot;-&quot;??\ _€_-;_-@_-"/>
    <numFmt numFmtId="171" formatCode="[$$-240A]\ #,##0;\-[$$-240A]\ #,##0"/>
    <numFmt numFmtId="172" formatCode="0.0%"/>
    <numFmt numFmtId="173" formatCode="_-&quot;$&quot;\ * #,##0_-;\-&quot;$&quot;\ * #,##0_-;_-&quot;$&quot;\ 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rgb="FF000000"/>
      <name val="Calibri"/>
      <family val="2"/>
      <charset val="1"/>
    </font>
    <font>
      <sz val="12"/>
      <color indexed="9"/>
      <name val="Arial"/>
      <family val="2"/>
    </font>
    <font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2"/>
      <color indexed="8"/>
      <name val="Arial Narrow"/>
      <family val="2"/>
    </font>
    <font>
      <b/>
      <sz val="10"/>
      <name val="Arial"/>
      <family val="2"/>
    </font>
    <font>
      <b/>
      <sz val="12"/>
      <name val="Arial Narrow"/>
      <family val="2"/>
    </font>
    <font>
      <b/>
      <sz val="12"/>
      <color indexed="9"/>
      <name val="Arial Narrow"/>
      <family val="2"/>
    </font>
    <font>
      <sz val="11"/>
      <color rgb="FF000000"/>
      <name val="Verdana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3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9" fontId="9" fillId="0" borderId="0" applyBorder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3">
    <xf numFmtId="0" fontId="0" fillId="0" borderId="0" xfId="0"/>
    <xf numFmtId="0" fontId="2" fillId="0" borderId="0" xfId="0" applyFont="1" applyAlignment="1">
      <alignment horizontal="centerContinuous"/>
    </xf>
    <xf numFmtId="0" fontId="5" fillId="0" borderId="0" xfId="0" applyFont="1"/>
    <xf numFmtId="3" fontId="5" fillId="0" borderId="0" xfId="0" applyNumberFormat="1" applyFont="1"/>
    <xf numFmtId="3" fontId="7" fillId="0" borderId="0" xfId="2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3" fontId="10" fillId="0" borderId="0" xfId="0" applyNumberFormat="1" applyFont="1"/>
    <xf numFmtId="3" fontId="8" fillId="0" borderId="0" xfId="0" applyNumberFormat="1" applyFont="1"/>
    <xf numFmtId="3" fontId="7" fillId="0" borderId="0" xfId="0" applyNumberFormat="1" applyFont="1" applyAlignment="1">
      <alignment horizontal="right"/>
    </xf>
    <xf numFmtId="167" fontId="5" fillId="0" borderId="0" xfId="0" applyNumberFormat="1" applyFont="1"/>
    <xf numFmtId="0" fontId="2" fillId="2" borderId="0" xfId="0" applyFont="1" applyFill="1"/>
    <xf numFmtId="3" fontId="2" fillId="2" borderId="0" xfId="0" applyNumberFormat="1" applyFont="1" applyFill="1" applyAlignment="1">
      <alignment horizontal="left"/>
    </xf>
    <xf numFmtId="0" fontId="5" fillId="0" borderId="0" xfId="0" applyFont="1" applyAlignment="1">
      <alignment horizontal="left"/>
    </xf>
    <xf numFmtId="0" fontId="6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11" xfId="2" applyFont="1" applyBorder="1" applyAlignment="1">
      <alignment horizontal="left"/>
    </xf>
    <xf numFmtId="10" fontId="8" fillId="0" borderId="11" xfId="1" applyNumberFormat="1" applyFont="1" applyFill="1" applyBorder="1" applyAlignment="1" applyProtection="1">
      <alignment horizontal="center" vertical="center" wrapText="1"/>
    </xf>
    <xf numFmtId="10" fontId="8" fillId="0" borderId="15" xfId="1" applyNumberFormat="1" applyFont="1" applyFill="1" applyBorder="1" applyAlignment="1" applyProtection="1">
      <alignment horizontal="center" vertical="center" wrapText="1"/>
    </xf>
    <xf numFmtId="10" fontId="6" fillId="0" borderId="15" xfId="1" applyNumberFormat="1" applyFont="1" applyFill="1" applyBorder="1" applyAlignment="1" applyProtection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10" fontId="6" fillId="0" borderId="9" xfId="1" applyNumberFormat="1" applyFont="1" applyFill="1" applyBorder="1" applyAlignment="1" applyProtection="1">
      <alignment horizontal="center" vertical="center" wrapText="1"/>
    </xf>
    <xf numFmtId="10" fontId="6" fillId="0" borderId="1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7" fontId="5" fillId="0" borderId="0" xfId="0" applyNumberFormat="1" applyFont="1" applyAlignment="1">
      <alignment horizontal="center"/>
    </xf>
    <xf numFmtId="4" fontId="6" fillId="0" borderId="15" xfId="0" applyNumberFormat="1" applyFont="1" applyBorder="1" applyAlignment="1">
      <alignment horizontal="left" vertical="center" wrapText="1"/>
    </xf>
    <xf numFmtId="0" fontId="7" fillId="0" borderId="15" xfId="2" applyFont="1" applyBorder="1" applyAlignment="1">
      <alignment horizontal="left" vertical="center" wrapText="1"/>
    </xf>
    <xf numFmtId="4" fontId="8" fillId="0" borderId="15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/>
    </xf>
    <xf numFmtId="0" fontId="2" fillId="0" borderId="11" xfId="2" applyFont="1" applyBorder="1" applyAlignment="1">
      <alignment horizontal="left"/>
    </xf>
    <xf numFmtId="0" fontId="2" fillId="0" borderId="11" xfId="2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horizontal="left"/>
    </xf>
    <xf numFmtId="3" fontId="8" fillId="0" borderId="11" xfId="0" applyNumberFormat="1" applyFont="1" applyBorder="1" applyProtection="1">
      <protection locked="0"/>
    </xf>
    <xf numFmtId="3" fontId="2" fillId="0" borderId="11" xfId="2" applyNumberFormat="1" applyFont="1" applyBorder="1" applyAlignment="1">
      <alignment horizontal="right"/>
    </xf>
    <xf numFmtId="3" fontId="7" fillId="0" borderId="11" xfId="2" applyNumberFormat="1" applyFont="1" applyBorder="1" applyAlignment="1">
      <alignment horizontal="right"/>
    </xf>
    <xf numFmtId="3" fontId="7" fillId="0" borderId="11" xfId="2" applyNumberFormat="1" applyFont="1" applyBorder="1" applyAlignment="1">
      <alignment horizontal="right" vertical="center" wrapText="1"/>
    </xf>
    <xf numFmtId="3" fontId="2" fillId="0" borderId="11" xfId="2" applyNumberFormat="1" applyFont="1" applyBorder="1" applyAlignment="1">
      <alignment horizontal="right" vertical="center" wrapText="1"/>
    </xf>
    <xf numFmtId="3" fontId="7" fillId="0" borderId="15" xfId="2" applyNumberFormat="1" applyFont="1" applyBorder="1" applyAlignment="1">
      <alignment horizontal="right"/>
    </xf>
    <xf numFmtId="3" fontId="2" fillId="0" borderId="15" xfId="2" applyNumberFormat="1" applyFont="1" applyBorder="1" applyAlignment="1">
      <alignment horizontal="right"/>
    </xf>
    <xf numFmtId="3" fontId="2" fillId="0" borderId="15" xfId="2" applyNumberFormat="1" applyFont="1" applyBorder="1" applyAlignment="1">
      <alignment horizontal="right" vertical="center" wrapText="1"/>
    </xf>
    <xf numFmtId="3" fontId="2" fillId="0" borderId="9" xfId="2" applyNumberFormat="1" applyFont="1" applyBorder="1" applyAlignment="1">
      <alignment horizontal="right" vertical="center" wrapText="1"/>
    </xf>
    <xf numFmtId="3" fontId="8" fillId="0" borderId="11" xfId="2" applyNumberFormat="1" applyFont="1" applyBorder="1" applyAlignment="1">
      <alignment horizontal="right"/>
    </xf>
    <xf numFmtId="4" fontId="6" fillId="3" borderId="15" xfId="0" applyNumberFormat="1" applyFont="1" applyFill="1" applyBorder="1" applyAlignment="1">
      <alignment horizontal="left" vertical="center" wrapText="1"/>
    </xf>
    <xf numFmtId="3" fontId="7" fillId="0" borderId="0" xfId="0" applyNumberFormat="1" applyFont="1" applyAlignment="1">
      <alignment horizontal="center"/>
    </xf>
    <xf numFmtId="10" fontId="8" fillId="0" borderId="15" xfId="1" applyNumberFormat="1" applyFont="1" applyFill="1" applyBorder="1" applyAlignment="1" applyProtection="1">
      <alignment horizontal="center"/>
    </xf>
    <xf numFmtId="10" fontId="6" fillId="0" borderId="15" xfId="1" applyNumberFormat="1" applyFont="1" applyFill="1" applyBorder="1" applyAlignment="1" applyProtection="1">
      <alignment horizontal="center"/>
    </xf>
    <xf numFmtId="3" fontId="2" fillId="2" borderId="0" xfId="0" applyNumberFormat="1" applyFont="1" applyFill="1" applyAlignment="1">
      <alignment horizontal="center"/>
    </xf>
    <xf numFmtId="10" fontId="6" fillId="0" borderId="17" xfId="0" applyNumberFormat="1" applyFont="1" applyBorder="1" applyAlignment="1">
      <alignment horizontal="center" vertical="center" wrapText="1"/>
    </xf>
    <xf numFmtId="10" fontId="8" fillId="0" borderId="17" xfId="0" applyNumberFormat="1" applyFont="1" applyBorder="1" applyAlignment="1">
      <alignment horizontal="center" vertical="center" wrapText="1"/>
    </xf>
    <xf numFmtId="10" fontId="8" fillId="0" borderId="17" xfId="0" applyNumberFormat="1" applyFont="1" applyBorder="1" applyAlignment="1">
      <alignment horizontal="center"/>
    </xf>
    <xf numFmtId="10" fontId="6" fillId="0" borderId="17" xfId="0" applyNumberFormat="1" applyFont="1" applyBorder="1" applyAlignment="1">
      <alignment horizontal="center"/>
    </xf>
    <xf numFmtId="10" fontId="8" fillId="0" borderId="11" xfId="1" applyNumberFormat="1" applyFont="1" applyFill="1" applyBorder="1" applyAlignment="1" applyProtection="1">
      <alignment horizontal="center"/>
    </xf>
    <xf numFmtId="10" fontId="6" fillId="0" borderId="11" xfId="1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3" fontId="0" fillId="0" borderId="0" xfId="0" applyNumberFormat="1"/>
    <xf numFmtId="0" fontId="13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centerContinuous"/>
    </xf>
    <xf numFmtId="4" fontId="0" fillId="0" borderId="0" xfId="0" applyNumberFormat="1"/>
    <xf numFmtId="3" fontId="0" fillId="0" borderId="0" xfId="0" applyNumberFormat="1" applyAlignment="1">
      <alignment horizontal="center"/>
    </xf>
    <xf numFmtId="0" fontId="0" fillId="3" borderId="0" xfId="0" applyFill="1"/>
    <xf numFmtId="41" fontId="17" fillId="3" borderId="9" xfId="7" applyFont="1" applyFill="1" applyBorder="1" applyAlignment="1" applyProtection="1">
      <alignment horizontal="right"/>
    </xf>
    <xf numFmtId="10" fontId="16" fillId="3" borderId="20" xfId="1" applyNumberFormat="1" applyFont="1" applyFill="1" applyBorder="1" applyAlignment="1" applyProtection="1">
      <alignment horizontal="center"/>
    </xf>
    <xf numFmtId="3" fontId="18" fillId="3" borderId="0" xfId="0" applyNumberFormat="1" applyFont="1" applyFill="1"/>
    <xf numFmtId="0" fontId="17" fillId="3" borderId="9" xfId="0" applyFont="1" applyFill="1" applyBorder="1" applyAlignment="1">
      <alignment horizontal="left"/>
    </xf>
    <xf numFmtId="3" fontId="0" fillId="3" borderId="0" xfId="0" applyNumberFormat="1" applyFill="1"/>
    <xf numFmtId="10" fontId="16" fillId="0" borderId="15" xfId="1" applyNumberFormat="1" applyFont="1" applyFill="1" applyBorder="1" applyAlignment="1" applyProtection="1">
      <alignment horizontal="center"/>
    </xf>
    <xf numFmtId="3" fontId="17" fillId="0" borderId="0" xfId="0" applyNumberFormat="1" applyFont="1" applyAlignment="1">
      <alignment horizontal="right"/>
    </xf>
    <xf numFmtId="0" fontId="17" fillId="0" borderId="11" xfId="0" applyFont="1" applyBorder="1" applyAlignment="1">
      <alignment horizontal="left"/>
    </xf>
    <xf numFmtId="3" fontId="17" fillId="0" borderId="0" xfId="0" applyNumberFormat="1" applyFont="1"/>
    <xf numFmtId="10" fontId="4" fillId="0" borderId="15" xfId="1" applyNumberFormat="1" applyFont="1" applyFill="1" applyBorder="1" applyAlignment="1" applyProtection="1">
      <alignment horizontal="center"/>
    </xf>
    <xf numFmtId="41" fontId="17" fillId="0" borderId="11" xfId="7" applyFont="1" applyFill="1" applyBorder="1" applyProtection="1"/>
    <xf numFmtId="3" fontId="21" fillId="0" borderId="0" xfId="2" applyNumberFormat="1" applyFont="1" applyAlignment="1">
      <alignment horizontal="right"/>
    </xf>
    <xf numFmtId="0" fontId="20" fillId="0" borderId="15" xfId="2" applyFont="1" applyBorder="1" applyAlignment="1">
      <alignment horizontal="left"/>
    </xf>
    <xf numFmtId="3" fontId="21" fillId="0" borderId="11" xfId="2" applyNumberFormat="1" applyFont="1" applyBorder="1" applyAlignment="1">
      <alignment horizontal="right"/>
    </xf>
    <xf numFmtId="3" fontId="15" fillId="0" borderId="11" xfId="2" applyNumberFormat="1" applyFont="1" applyBorder="1" applyAlignment="1">
      <alignment horizontal="right" vertical="center" wrapText="1"/>
    </xf>
    <xf numFmtId="10" fontId="16" fillId="0" borderId="15" xfId="1" applyNumberFormat="1" applyFont="1" applyFill="1" applyBorder="1" applyAlignment="1" applyProtection="1">
      <alignment horizontal="center" vertical="center" wrapText="1"/>
    </xf>
    <xf numFmtId="3" fontId="21" fillId="0" borderId="0" xfId="2" applyNumberFormat="1" applyFont="1" applyAlignment="1">
      <alignment horizontal="center" vertical="center" wrapText="1"/>
    </xf>
    <xf numFmtId="3" fontId="15" fillId="0" borderId="11" xfId="2" applyNumberFormat="1" applyFont="1" applyBorder="1" applyAlignment="1">
      <alignment horizontal="right"/>
    </xf>
    <xf numFmtId="3" fontId="15" fillId="0" borderId="0" xfId="2" applyNumberFormat="1" applyFont="1" applyAlignment="1">
      <alignment horizontal="right"/>
    </xf>
    <xf numFmtId="0" fontId="20" fillId="0" borderId="11" xfId="0" applyFont="1" applyBorder="1" applyAlignment="1">
      <alignment horizontal="left"/>
    </xf>
    <xf numFmtId="0" fontId="17" fillId="0" borderId="15" xfId="0" applyFont="1" applyBorder="1" applyAlignment="1">
      <alignment horizontal="left"/>
    </xf>
    <xf numFmtId="0" fontId="20" fillId="0" borderId="15" xfId="0" applyFont="1" applyBorder="1" applyAlignment="1">
      <alignment horizontal="left"/>
    </xf>
    <xf numFmtId="3" fontId="21" fillId="0" borderId="13" xfId="2" applyNumberFormat="1" applyFont="1" applyBorder="1" applyAlignment="1">
      <alignment horizontal="right" vertical="center" wrapText="1"/>
    </xf>
    <xf numFmtId="4" fontId="20" fillId="0" borderId="0" xfId="0" applyNumberFormat="1" applyFont="1" applyAlignment="1">
      <alignment horizontal="left"/>
    </xf>
    <xf numFmtId="0" fontId="21" fillId="0" borderId="0" xfId="2" applyFont="1" applyAlignment="1">
      <alignment horizontal="left"/>
    </xf>
    <xf numFmtId="10" fontId="16" fillId="0" borderId="0" xfId="1" applyNumberFormat="1" applyFont="1" applyFill="1" applyBorder="1" applyAlignment="1" applyProtection="1">
      <alignment horizontal="center"/>
    </xf>
    <xf numFmtId="10" fontId="16" fillId="0" borderId="0" xfId="0" applyNumberFormat="1" applyFont="1" applyAlignment="1">
      <alignment horizontal="center"/>
    </xf>
    <xf numFmtId="41" fontId="0" fillId="0" borderId="0" xfId="0" applyNumberFormat="1"/>
    <xf numFmtId="41" fontId="0" fillId="0" borderId="0" xfId="7" applyFont="1"/>
    <xf numFmtId="10" fontId="16" fillId="0" borderId="11" xfId="1" applyNumberFormat="1" applyFont="1" applyFill="1" applyBorder="1" applyAlignment="1" applyProtection="1">
      <alignment horizontal="center"/>
    </xf>
    <xf numFmtId="10" fontId="4" fillId="0" borderId="11" xfId="1" applyNumberFormat="1" applyFont="1" applyFill="1" applyBorder="1" applyAlignment="1" applyProtection="1">
      <alignment horizontal="center"/>
    </xf>
    <xf numFmtId="10" fontId="4" fillId="0" borderId="13" xfId="1" applyNumberFormat="1" applyFont="1" applyFill="1" applyBorder="1" applyAlignment="1" applyProtection="1">
      <alignment horizontal="center"/>
    </xf>
    <xf numFmtId="41" fontId="19" fillId="0" borderId="6" xfId="7" applyFont="1" applyBorder="1"/>
    <xf numFmtId="10" fontId="16" fillId="3" borderId="9" xfId="1" applyNumberFormat="1" applyFont="1" applyFill="1" applyBorder="1" applyAlignment="1" applyProtection="1">
      <alignment horizontal="center"/>
    </xf>
    <xf numFmtId="10" fontId="16" fillId="0" borderId="11" xfId="1" applyNumberFormat="1" applyFont="1" applyFill="1" applyBorder="1" applyAlignment="1" applyProtection="1">
      <alignment horizontal="center" vertical="center" wrapText="1"/>
    </xf>
    <xf numFmtId="10" fontId="4" fillId="0" borderId="12" xfId="1" applyNumberFormat="1" applyFont="1" applyFill="1" applyBorder="1" applyAlignment="1" applyProtection="1">
      <alignment horizontal="center" vertical="center" wrapText="1"/>
    </xf>
    <xf numFmtId="10" fontId="16" fillId="3" borderId="9" xfId="0" applyNumberFormat="1" applyFont="1" applyFill="1" applyBorder="1" applyAlignment="1">
      <alignment horizontal="center"/>
    </xf>
    <xf numFmtId="10" fontId="16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16" fillId="0" borderId="11" xfId="0" applyNumberFormat="1" applyFont="1" applyBorder="1" applyAlignment="1">
      <alignment horizontal="center" vertical="center" wrapText="1"/>
    </xf>
    <xf numFmtId="10" fontId="4" fillId="0" borderId="13" xfId="0" applyNumberFormat="1" applyFont="1" applyBorder="1" applyAlignment="1">
      <alignment horizontal="center" vertical="center" wrapText="1"/>
    </xf>
    <xf numFmtId="3" fontId="8" fillId="0" borderId="15" xfId="0" applyNumberFormat="1" applyFont="1" applyBorder="1" applyProtection="1">
      <protection locked="0"/>
    </xf>
    <xf numFmtId="3" fontId="8" fillId="0" borderId="11" xfId="0" applyNumberFormat="1" applyFont="1" applyBorder="1" applyAlignment="1" applyProtection="1">
      <alignment horizontal="right" vertical="center" wrapText="1"/>
      <protection locked="0"/>
    </xf>
    <xf numFmtId="3" fontId="8" fillId="0" borderId="15" xfId="0" applyNumberFormat="1" applyFont="1" applyBorder="1" applyAlignment="1" applyProtection="1">
      <alignment horizontal="right" vertical="center" wrapText="1"/>
      <protection locked="0"/>
    </xf>
    <xf numFmtId="0" fontId="8" fillId="0" borderId="11" xfId="0" applyFont="1" applyBorder="1" applyAlignment="1">
      <alignment horizontal="left"/>
    </xf>
    <xf numFmtId="0" fontId="11" fillId="0" borderId="0" xfId="0" applyFont="1"/>
    <xf numFmtId="170" fontId="0" fillId="0" borderId="0" xfId="10" applyNumberFormat="1" applyFont="1" applyAlignment="1">
      <alignment horizontal="center"/>
    </xf>
    <xf numFmtId="170" fontId="0" fillId="0" borderId="0" xfId="10" applyNumberFormat="1" applyFont="1"/>
    <xf numFmtId="170" fontId="0" fillId="0" borderId="0" xfId="10" applyNumberFormat="1" applyFont="1" applyFill="1" applyBorder="1"/>
    <xf numFmtId="170" fontId="0" fillId="0" borderId="0" xfId="10" applyNumberFormat="1" applyFont="1" applyFill="1" applyBorder="1" applyAlignment="1">
      <alignment horizontal="center"/>
    </xf>
    <xf numFmtId="170" fontId="5" fillId="0" borderId="0" xfId="10" applyNumberFormat="1" applyFont="1" applyFill="1" applyBorder="1" applyAlignment="1">
      <alignment horizontal="center"/>
    </xf>
    <xf numFmtId="170" fontId="5" fillId="0" borderId="0" xfId="10" applyNumberFormat="1" applyFont="1" applyFill="1" applyBorder="1"/>
    <xf numFmtId="9" fontId="0" fillId="0" borderId="0" xfId="1" applyFont="1" applyFill="1" applyBorder="1"/>
    <xf numFmtId="170" fontId="0" fillId="0" borderId="18" xfId="10" applyNumberFormat="1" applyFont="1" applyBorder="1"/>
    <xf numFmtId="170" fontId="0" fillId="0" borderId="17" xfId="10" applyNumberFormat="1" applyFont="1" applyBorder="1"/>
    <xf numFmtId="0" fontId="0" fillId="0" borderId="0" xfId="0" applyAlignment="1">
      <alignment wrapText="1"/>
    </xf>
    <xf numFmtId="170" fontId="0" fillId="0" borderId="9" xfId="10" applyNumberFormat="1" applyFont="1" applyFill="1" applyBorder="1"/>
    <xf numFmtId="170" fontId="0" fillId="0" borderId="21" xfId="10" applyNumberFormat="1" applyFont="1" applyFill="1" applyBorder="1"/>
    <xf numFmtId="170" fontId="0" fillId="0" borderId="11" xfId="10" applyNumberFormat="1" applyFont="1" applyFill="1" applyBorder="1"/>
    <xf numFmtId="170" fontId="0" fillId="0" borderId="10" xfId="10" applyNumberFormat="1" applyFont="1" applyFill="1" applyBorder="1" applyAlignment="1">
      <alignment vertical="center" wrapText="1"/>
    </xf>
    <xf numFmtId="170" fontId="0" fillId="0" borderId="15" xfId="10" applyNumberFormat="1" applyFont="1" applyFill="1" applyBorder="1" applyAlignment="1">
      <alignment vertical="center" wrapText="1"/>
    </xf>
    <xf numFmtId="0" fontId="0" fillId="0" borderId="21" xfId="0" applyBorder="1"/>
    <xf numFmtId="0" fontId="0" fillId="0" borderId="11" xfId="0" applyBorder="1"/>
    <xf numFmtId="0" fontId="7" fillId="0" borderId="15" xfId="2" applyFont="1" applyBorder="1" applyAlignment="1">
      <alignment horizontal="left"/>
    </xf>
    <xf numFmtId="0" fontId="8" fillId="0" borderId="13" xfId="0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left" vertical="center" wrapText="1"/>
    </xf>
    <xf numFmtId="3" fontId="7" fillId="0" borderId="13" xfId="2" applyNumberFormat="1" applyFont="1" applyBorder="1" applyAlignment="1">
      <alignment horizontal="right"/>
    </xf>
    <xf numFmtId="4" fontId="6" fillId="0" borderId="20" xfId="0" applyNumberFormat="1" applyFont="1" applyBorder="1" applyAlignment="1">
      <alignment horizontal="left" vertical="center" wrapText="1"/>
    </xf>
    <xf numFmtId="10" fontId="6" fillId="0" borderId="20" xfId="1" applyNumberFormat="1" applyFont="1" applyFill="1" applyBorder="1" applyAlignment="1" applyProtection="1">
      <alignment horizontal="center" vertical="center" wrapText="1"/>
    </xf>
    <xf numFmtId="10" fontId="6" fillId="0" borderId="22" xfId="0" applyNumberFormat="1" applyFont="1" applyBorder="1" applyAlignment="1">
      <alignment horizontal="center" vertical="center" wrapText="1"/>
    </xf>
    <xf numFmtId="10" fontId="8" fillId="0" borderId="12" xfId="1" applyNumberFormat="1" applyFont="1" applyFill="1" applyBorder="1" applyAlignment="1" applyProtection="1">
      <alignment horizontal="center" vertical="center" wrapText="1"/>
    </xf>
    <xf numFmtId="10" fontId="8" fillId="0" borderId="13" xfId="1" applyNumberFormat="1" applyFont="1" applyFill="1" applyBorder="1" applyAlignment="1" applyProtection="1">
      <alignment horizontal="center" vertical="center" wrapText="1"/>
    </xf>
    <xf numFmtId="10" fontId="8" fillId="0" borderId="14" xfId="0" applyNumberFormat="1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wrapText="1"/>
    </xf>
    <xf numFmtId="3" fontId="6" fillId="0" borderId="11" xfId="0" applyNumberFormat="1" applyFont="1" applyBorder="1" applyProtection="1">
      <protection locked="0"/>
    </xf>
    <xf numFmtId="0" fontId="5" fillId="0" borderId="15" xfId="0" applyFont="1" applyBorder="1"/>
    <xf numFmtId="3" fontId="23" fillId="0" borderId="11" xfId="0" applyNumberFormat="1" applyFont="1" applyBorder="1"/>
    <xf numFmtId="3" fontId="7" fillId="0" borderId="23" xfId="2" applyNumberFormat="1" applyFont="1" applyBorder="1" applyAlignment="1">
      <alignment horizontal="right"/>
    </xf>
    <xf numFmtId="3" fontId="7" fillId="0" borderId="29" xfId="2" applyNumberFormat="1" applyFont="1" applyBorder="1" applyAlignment="1">
      <alignment horizontal="right"/>
    </xf>
    <xf numFmtId="0" fontId="5" fillId="0" borderId="11" xfId="0" applyFont="1" applyBorder="1"/>
    <xf numFmtId="0" fontId="5" fillId="0" borderId="6" xfId="0" applyFont="1" applyBorder="1"/>
    <xf numFmtId="10" fontId="6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6" fillId="0" borderId="11" xfId="0" applyNumberFormat="1" applyFont="1" applyBorder="1" applyAlignment="1">
      <alignment horizontal="center" vertical="center" wrapText="1"/>
    </xf>
    <xf numFmtId="0" fontId="2" fillId="0" borderId="15" xfId="2" applyFont="1" applyBorder="1" applyAlignment="1">
      <alignment horizontal="left" vertical="center" wrapText="1"/>
    </xf>
    <xf numFmtId="0" fontId="6" fillId="0" borderId="15" xfId="2" applyFont="1" applyBorder="1" applyAlignment="1">
      <alignment horizontal="left" vertical="center" wrapText="1"/>
    </xf>
    <xf numFmtId="10" fontId="6" fillId="0" borderId="13" xfId="1" applyNumberFormat="1" applyFont="1" applyFill="1" applyBorder="1" applyAlignment="1" applyProtection="1">
      <alignment horizontal="center"/>
    </xf>
    <xf numFmtId="10" fontId="6" fillId="0" borderId="13" xfId="0" applyNumberFormat="1" applyFont="1" applyBorder="1" applyAlignment="1">
      <alignment horizontal="center"/>
    </xf>
    <xf numFmtId="0" fontId="6" fillId="5" borderId="25" xfId="0" applyFont="1" applyFill="1" applyBorder="1" applyAlignment="1">
      <alignment horizontal="center" vertical="center" wrapText="1"/>
    </xf>
    <xf numFmtId="4" fontId="2" fillId="3" borderId="15" xfId="2" applyNumberFormat="1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12" fillId="0" borderId="31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170" fontId="0" fillId="0" borderId="0" xfId="10" applyNumberFormat="1" applyFont="1" applyAlignment="1">
      <alignment horizontal="left"/>
    </xf>
    <xf numFmtId="0" fontId="24" fillId="0" borderId="0" xfId="0" applyFont="1"/>
    <xf numFmtId="0" fontId="14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center" wrapText="1"/>
    </xf>
    <xf numFmtId="9" fontId="28" fillId="6" borderId="8" xfId="1" applyFont="1" applyFill="1" applyBorder="1" applyAlignment="1">
      <alignment horizontal="center"/>
    </xf>
    <xf numFmtId="173" fontId="28" fillId="6" borderId="3" xfId="11" applyNumberFormat="1" applyFont="1" applyFill="1" applyBorder="1"/>
    <xf numFmtId="9" fontId="28" fillId="6" borderId="8" xfId="1" applyFont="1" applyFill="1" applyBorder="1"/>
    <xf numFmtId="173" fontId="28" fillId="6" borderId="4" xfId="11" applyNumberFormat="1" applyFont="1" applyFill="1" applyBorder="1"/>
    <xf numFmtId="172" fontId="28" fillId="6" borderId="4" xfId="1" applyNumberFormat="1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 wrapText="1"/>
    </xf>
    <xf numFmtId="171" fontId="28" fillId="0" borderId="11" xfId="10" applyNumberFormat="1" applyFont="1" applyFill="1" applyBorder="1" applyAlignment="1">
      <alignment horizontal="left" vertical="center"/>
    </xf>
    <xf numFmtId="1" fontId="28" fillId="0" borderId="11" xfId="10" applyNumberFormat="1" applyFont="1" applyFill="1" applyBorder="1" applyAlignment="1">
      <alignment horizontal="center"/>
    </xf>
    <xf numFmtId="171" fontId="14" fillId="0" borderId="21" xfId="10" applyNumberFormat="1" applyFont="1" applyFill="1" applyBorder="1" applyAlignment="1">
      <alignment horizontal="left"/>
    </xf>
    <xf numFmtId="171" fontId="14" fillId="0" borderId="21" xfId="10" applyNumberFormat="1" applyFont="1" applyFill="1" applyBorder="1" applyAlignment="1">
      <alignment horizontal="right"/>
    </xf>
    <xf numFmtId="171" fontId="14" fillId="0" borderId="21" xfId="10" applyNumberFormat="1" applyFont="1" applyFill="1" applyBorder="1"/>
    <xf numFmtId="0" fontId="14" fillId="0" borderId="23" xfId="0" applyFont="1" applyBorder="1" applyAlignment="1">
      <alignment horizontal="left" vertical="center"/>
    </xf>
    <xf numFmtId="171" fontId="14" fillId="0" borderId="23" xfId="10" applyNumberFormat="1" applyFont="1" applyFill="1" applyBorder="1" applyAlignment="1">
      <alignment horizontal="right"/>
    </xf>
    <xf numFmtId="170" fontId="14" fillId="0" borderId="23" xfId="10" applyNumberFormat="1" applyFont="1" applyFill="1" applyBorder="1" applyAlignment="1">
      <alignment horizontal="left"/>
    </xf>
    <xf numFmtId="172" fontId="14" fillId="0" borderId="23" xfId="1" applyNumberFormat="1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28" fillId="0" borderId="8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center" vertical="center" wrapText="1"/>
    </xf>
    <xf numFmtId="171" fontId="28" fillId="0" borderId="8" xfId="0" applyNumberFormat="1" applyFont="1" applyBorder="1" applyAlignment="1">
      <alignment horizontal="right" wrapText="1"/>
    </xf>
    <xf numFmtId="9" fontId="28" fillId="0" borderId="4" xfId="1" applyFont="1" applyFill="1" applyBorder="1" applyAlignment="1">
      <alignment horizontal="center" wrapText="1"/>
    </xf>
    <xf numFmtId="0" fontId="28" fillId="6" borderId="8" xfId="0" applyFont="1" applyFill="1" applyBorder="1" applyAlignment="1">
      <alignment horizontal="left" vertical="center" wrapText="1"/>
    </xf>
    <xf numFmtId="171" fontId="28" fillId="0" borderId="8" xfId="10" applyNumberFormat="1" applyFont="1" applyFill="1" applyBorder="1" applyAlignment="1">
      <alignment horizontal="left" vertical="center" wrapText="1"/>
    </xf>
    <xf numFmtId="170" fontId="28" fillId="0" borderId="8" xfId="10" applyNumberFormat="1" applyFont="1" applyFill="1" applyBorder="1" applyAlignment="1">
      <alignment horizontal="center" vertical="center" wrapText="1"/>
    </xf>
    <xf numFmtId="173" fontId="28" fillId="0" borderId="3" xfId="11" applyNumberFormat="1" applyFont="1" applyFill="1" applyBorder="1" applyAlignment="1">
      <alignment vertical="center" wrapText="1"/>
    </xf>
    <xf numFmtId="171" fontId="28" fillId="0" borderId="8" xfId="10" applyNumberFormat="1" applyFont="1" applyFill="1" applyBorder="1" applyAlignment="1">
      <alignment vertical="center" wrapText="1"/>
    </xf>
    <xf numFmtId="171" fontId="28" fillId="0" borderId="4" xfId="10" applyNumberFormat="1" applyFont="1" applyFill="1" applyBorder="1" applyAlignment="1">
      <alignment vertical="center" wrapText="1"/>
    </xf>
    <xf numFmtId="172" fontId="28" fillId="0" borderId="4" xfId="1" applyNumberFormat="1" applyFont="1" applyFill="1" applyBorder="1" applyAlignment="1">
      <alignment horizontal="center" vertical="center" wrapText="1"/>
    </xf>
    <xf numFmtId="3" fontId="7" fillId="0" borderId="12" xfId="2" applyNumberFormat="1" applyFont="1" applyBorder="1" applyAlignment="1">
      <alignment horizontal="right"/>
    </xf>
    <xf numFmtId="10" fontId="6" fillId="0" borderId="12" xfId="1" applyNumberFormat="1" applyFont="1" applyFill="1" applyBorder="1" applyAlignment="1" applyProtection="1">
      <alignment horizontal="center"/>
    </xf>
    <xf numFmtId="0" fontId="23" fillId="0" borderId="11" xfId="0" applyFont="1" applyBorder="1"/>
    <xf numFmtId="0" fontId="23" fillId="0" borderId="17" xfId="0" applyFont="1" applyBorder="1" applyAlignment="1">
      <alignment horizontal="left"/>
    </xf>
    <xf numFmtId="0" fontId="23" fillId="0" borderId="13" xfId="0" applyFont="1" applyBorder="1"/>
    <xf numFmtId="0" fontId="23" fillId="0" borderId="12" xfId="0" applyFont="1" applyBorder="1" applyAlignment="1">
      <alignment horizontal="left"/>
    </xf>
    <xf numFmtId="3" fontId="2" fillId="0" borderId="29" xfId="2" applyNumberFormat="1" applyFont="1" applyBorder="1" applyAlignment="1">
      <alignment horizontal="right"/>
    </xf>
    <xf numFmtId="3" fontId="2" fillId="0" borderId="23" xfId="2" applyNumberFormat="1" applyFont="1" applyBorder="1" applyAlignment="1">
      <alignment horizontal="right"/>
    </xf>
    <xf numFmtId="0" fontId="6" fillId="0" borderId="21" xfId="0" applyFont="1" applyBorder="1" applyAlignment="1">
      <alignment horizontal="left"/>
    </xf>
    <xf numFmtId="0" fontId="6" fillId="0" borderId="10" xfId="0" applyFont="1" applyBorder="1" applyAlignment="1">
      <alignment horizontal="left" vertical="center" wrapText="1"/>
    </xf>
    <xf numFmtId="3" fontId="6" fillId="0" borderId="21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10" fontId="6" fillId="0" borderId="21" xfId="1" applyNumberFormat="1" applyFont="1" applyFill="1" applyBorder="1" applyAlignment="1" applyProtection="1">
      <alignment horizontal="center"/>
    </xf>
    <xf numFmtId="10" fontId="6" fillId="0" borderId="10" xfId="1" applyNumberFormat="1" applyFont="1" applyFill="1" applyBorder="1" applyAlignment="1" applyProtection="1">
      <alignment horizontal="center"/>
    </xf>
    <xf numFmtId="10" fontId="6" fillId="0" borderId="2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3" fontId="6" fillId="0" borderId="27" xfId="0" applyNumberFormat="1" applyFont="1" applyBorder="1" applyAlignment="1">
      <alignment horizontal="right"/>
    </xf>
    <xf numFmtId="10" fontId="6" fillId="0" borderId="1" xfId="1" applyNumberFormat="1" applyFont="1" applyFill="1" applyBorder="1" applyAlignment="1" applyProtection="1">
      <alignment horizontal="center"/>
    </xf>
    <xf numFmtId="10" fontId="6" fillId="0" borderId="27" xfId="1" applyNumberFormat="1" applyFont="1" applyFill="1" applyBorder="1" applyAlignment="1" applyProtection="1">
      <alignment horizontal="center"/>
    </xf>
    <xf numFmtId="10" fontId="6" fillId="0" borderId="1" xfId="0" applyNumberFormat="1" applyFont="1" applyBorder="1" applyAlignment="1">
      <alignment horizontal="center"/>
    </xf>
    <xf numFmtId="0" fontId="6" fillId="7" borderId="8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left" vertical="center" wrapText="1"/>
    </xf>
    <xf numFmtId="3" fontId="6" fillId="7" borderId="8" xfId="0" applyNumberFormat="1" applyFont="1" applyFill="1" applyBorder="1" applyAlignment="1">
      <alignment horizontal="right"/>
    </xf>
    <xf numFmtId="10" fontId="6" fillId="7" borderId="8" xfId="1" applyNumberFormat="1" applyFont="1" applyFill="1" applyBorder="1" applyAlignment="1" applyProtection="1">
      <alignment horizontal="center"/>
    </xf>
    <xf numFmtId="10" fontId="6" fillId="7" borderId="3" xfId="1" applyNumberFormat="1" applyFont="1" applyFill="1" applyBorder="1" applyAlignment="1" applyProtection="1">
      <alignment horizontal="center"/>
    </xf>
    <xf numFmtId="10" fontId="6" fillId="7" borderId="8" xfId="0" applyNumberFormat="1" applyFont="1" applyFill="1" applyBorder="1" applyAlignment="1">
      <alignment horizontal="center"/>
    </xf>
    <xf numFmtId="0" fontId="6" fillId="7" borderId="11" xfId="0" applyFont="1" applyFill="1" applyBorder="1" applyAlignment="1">
      <alignment horizontal="left" vertical="center" wrapText="1"/>
    </xf>
    <xf numFmtId="4" fontId="6" fillId="7" borderId="15" xfId="0" applyNumberFormat="1" applyFont="1" applyFill="1" applyBorder="1" applyAlignment="1">
      <alignment horizontal="left" vertical="center" wrapText="1"/>
    </xf>
    <xf numFmtId="3" fontId="2" fillId="7" borderId="11" xfId="2" applyNumberFormat="1" applyFont="1" applyFill="1" applyBorder="1" applyAlignment="1">
      <alignment horizontal="right" vertical="center" wrapText="1"/>
    </xf>
    <xf numFmtId="10" fontId="6" fillId="7" borderId="15" xfId="1" applyNumberFormat="1" applyFont="1" applyFill="1" applyBorder="1" applyAlignment="1" applyProtection="1">
      <alignment horizontal="center" vertical="center" wrapText="1"/>
    </xf>
    <xf numFmtId="10" fontId="6" fillId="7" borderId="11" xfId="1" applyNumberFormat="1" applyFont="1" applyFill="1" applyBorder="1" applyAlignment="1" applyProtection="1">
      <alignment horizontal="center" vertical="center" wrapText="1"/>
    </xf>
    <xf numFmtId="10" fontId="6" fillId="7" borderId="17" xfId="0" applyNumberFormat="1" applyFont="1" applyFill="1" applyBorder="1" applyAlignment="1">
      <alignment horizontal="center" vertical="center" wrapText="1"/>
    </xf>
    <xf numFmtId="0" fontId="22" fillId="0" borderId="0" xfId="0" applyFont="1" applyProtection="1">
      <protection locked="0"/>
    </xf>
    <xf numFmtId="0" fontId="14" fillId="0" borderId="0" xfId="0" applyFont="1"/>
    <xf numFmtId="4" fontId="21" fillId="0" borderId="15" xfId="2" applyNumberFormat="1" applyFont="1" applyBorder="1" applyAlignment="1">
      <alignment horizontal="left"/>
    </xf>
    <xf numFmtId="4" fontId="15" fillId="0" borderId="15" xfId="2" applyNumberFormat="1" applyFont="1" applyBorder="1" applyAlignment="1">
      <alignment horizontal="left"/>
    </xf>
    <xf numFmtId="4" fontId="20" fillId="0" borderId="15" xfId="0" applyNumberFormat="1" applyFont="1" applyBorder="1" applyAlignment="1">
      <alignment horizontal="left"/>
    </xf>
    <xf numFmtId="168" fontId="20" fillId="0" borderId="11" xfId="0" applyNumberFormat="1" applyFont="1" applyBorder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Continuous"/>
    </xf>
    <xf numFmtId="0" fontId="29" fillId="5" borderId="8" xfId="0" applyFont="1" applyFill="1" applyBorder="1" applyAlignment="1">
      <alignment horizontal="center" vertical="center" wrapText="1"/>
    </xf>
    <xf numFmtId="0" fontId="29" fillId="5" borderId="8" xfId="0" applyFont="1" applyFill="1" applyBorder="1" applyAlignment="1">
      <alignment horizontal="center" wrapText="1"/>
    </xf>
    <xf numFmtId="0" fontId="29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9" fillId="0" borderId="9" xfId="0" applyFont="1" applyBorder="1" applyAlignment="1">
      <alignment horizontal="left"/>
    </xf>
    <xf numFmtId="0" fontId="29" fillId="0" borderId="20" xfId="0" applyFont="1" applyBorder="1" applyAlignment="1">
      <alignment horizontal="left"/>
    </xf>
    <xf numFmtId="3" fontId="29" fillId="0" borderId="26" xfId="0" applyNumberFormat="1" applyFont="1" applyBorder="1" applyAlignment="1">
      <alignment horizontal="right"/>
    </xf>
    <xf numFmtId="10" fontId="29" fillId="0" borderId="27" xfId="1" applyNumberFormat="1" applyFont="1" applyFill="1" applyBorder="1" applyAlignment="1" applyProtection="1"/>
    <xf numFmtId="10" fontId="29" fillId="0" borderId="1" xfId="0" applyNumberFormat="1" applyFont="1" applyBorder="1"/>
    <xf numFmtId="3" fontId="30" fillId="0" borderId="0" xfId="0" applyNumberFormat="1" applyFont="1"/>
    <xf numFmtId="0" fontId="29" fillId="0" borderId="11" xfId="0" applyFont="1" applyBorder="1" applyAlignment="1">
      <alignment horizontal="left"/>
    </xf>
    <xf numFmtId="0" fontId="29" fillId="0" borderId="15" xfId="0" applyFont="1" applyBorder="1" applyAlignment="1">
      <alignment horizontal="left"/>
    </xf>
    <xf numFmtId="3" fontId="29" fillId="0" borderId="16" xfId="0" applyNumberFormat="1" applyFont="1" applyBorder="1" applyAlignment="1">
      <alignment horizontal="right"/>
    </xf>
    <xf numFmtId="10" fontId="29" fillId="0" borderId="15" xfId="1" applyNumberFormat="1" applyFont="1" applyFill="1" applyBorder="1" applyAlignment="1" applyProtection="1"/>
    <xf numFmtId="10" fontId="29" fillId="0" borderId="11" xfId="0" applyNumberFormat="1" applyFont="1" applyBorder="1"/>
    <xf numFmtId="3" fontId="29" fillId="0" borderId="0" xfId="0" applyNumberFormat="1" applyFont="1" applyAlignment="1">
      <alignment horizontal="right"/>
    </xf>
    <xf numFmtId="4" fontId="29" fillId="0" borderId="15" xfId="0" applyNumberFormat="1" applyFont="1" applyBorder="1" applyAlignment="1">
      <alignment horizontal="left"/>
    </xf>
    <xf numFmtId="3" fontId="29" fillId="0" borderId="0" xfId="0" applyNumberFormat="1" applyFont="1"/>
    <xf numFmtId="10" fontId="31" fillId="0" borderId="11" xfId="0" applyNumberFormat="1" applyFont="1" applyBorder="1"/>
    <xf numFmtId="3" fontId="29" fillId="0" borderId="16" xfId="0" applyNumberFormat="1" applyFont="1" applyBorder="1"/>
    <xf numFmtId="3" fontId="11" fillId="0" borderId="0" xfId="2" applyNumberFormat="1" applyFont="1" applyAlignment="1">
      <alignment horizontal="right"/>
    </xf>
    <xf numFmtId="0" fontId="31" fillId="0" borderId="11" xfId="0" applyFont="1" applyBorder="1" applyAlignment="1">
      <alignment horizontal="left"/>
    </xf>
    <xf numFmtId="4" fontId="11" fillId="0" borderId="15" xfId="2" applyNumberFormat="1" applyFont="1" applyBorder="1" applyAlignment="1">
      <alignment horizontal="left"/>
    </xf>
    <xf numFmtId="3" fontId="11" fillId="0" borderId="16" xfId="2" applyNumberFormat="1" applyFont="1" applyBorder="1" applyAlignment="1">
      <alignment horizontal="right"/>
    </xf>
    <xf numFmtId="10" fontId="31" fillId="0" borderId="15" xfId="1" applyNumberFormat="1" applyFont="1" applyFill="1" applyBorder="1" applyAlignment="1" applyProtection="1"/>
    <xf numFmtId="4" fontId="22" fillId="0" borderId="15" xfId="2" applyNumberFormat="1" applyFont="1" applyBorder="1" applyAlignment="1">
      <alignment horizontal="left"/>
    </xf>
    <xf numFmtId="3" fontId="22" fillId="0" borderId="16" xfId="2" applyNumberFormat="1" applyFont="1" applyBorder="1" applyAlignment="1">
      <alignment horizontal="right"/>
    </xf>
    <xf numFmtId="168" fontId="29" fillId="0" borderId="11" xfId="0" applyNumberFormat="1" applyFont="1" applyBorder="1" applyAlignment="1">
      <alignment horizontal="left"/>
    </xf>
    <xf numFmtId="0" fontId="29" fillId="0" borderId="15" xfId="2" applyFont="1" applyBorder="1" applyAlignment="1">
      <alignment horizontal="left"/>
    </xf>
    <xf numFmtId="3" fontId="22" fillId="0" borderId="0" xfId="2" applyNumberFormat="1" applyFont="1" applyAlignment="1">
      <alignment horizontal="right"/>
    </xf>
    <xf numFmtId="4" fontId="31" fillId="0" borderId="29" xfId="0" applyNumberFormat="1" applyFont="1" applyBorder="1" applyAlignment="1">
      <alignment horizontal="left"/>
    </xf>
    <xf numFmtId="3" fontId="11" fillId="0" borderId="28" xfId="2" applyNumberFormat="1" applyFont="1" applyBorder="1" applyAlignment="1">
      <alignment horizontal="right"/>
    </xf>
    <xf numFmtId="4" fontId="29" fillId="0" borderId="13" xfId="0" applyNumberFormat="1" applyFont="1" applyBorder="1" applyAlignment="1">
      <alignment horizontal="left"/>
    </xf>
    <xf numFmtId="0" fontId="22" fillId="0" borderId="12" xfId="2" applyFont="1" applyBorder="1" applyAlignment="1">
      <alignment horizontal="left"/>
    </xf>
    <xf numFmtId="3" fontId="22" fillId="0" borderId="19" xfId="2" applyNumberFormat="1" applyFont="1" applyBorder="1" applyAlignment="1">
      <alignment horizontal="right"/>
    </xf>
    <xf numFmtId="10" fontId="29" fillId="0" borderId="7" xfId="1" applyNumberFormat="1" applyFont="1" applyFill="1" applyBorder="1" applyAlignment="1" applyProtection="1"/>
    <xf numFmtId="10" fontId="29" fillId="0" borderId="5" xfId="0" applyNumberFormat="1" applyFont="1" applyBorder="1"/>
    <xf numFmtId="4" fontId="29" fillId="0" borderId="0" xfId="0" applyNumberFormat="1" applyFont="1" applyAlignment="1">
      <alignment horizontal="left"/>
    </xf>
    <xf numFmtId="0" fontId="22" fillId="0" borderId="0" xfId="2" applyFont="1" applyAlignment="1">
      <alignment horizontal="left"/>
    </xf>
    <xf numFmtId="10" fontId="29" fillId="0" borderId="0" xfId="1" applyNumberFormat="1" applyFont="1" applyFill="1" applyBorder="1" applyAlignment="1" applyProtection="1"/>
    <xf numFmtId="10" fontId="29" fillId="0" borderId="0" xfId="1" applyNumberFormat="1" applyFont="1" applyBorder="1" applyAlignment="1" applyProtection="1"/>
    <xf numFmtId="10" fontId="29" fillId="0" borderId="0" xfId="0" applyNumberFormat="1" applyFont="1"/>
    <xf numFmtId="3" fontId="29" fillId="0" borderId="9" xfId="0" applyNumberFormat="1" applyFont="1" applyBorder="1" applyAlignment="1">
      <alignment horizontal="right"/>
    </xf>
    <xf numFmtId="3" fontId="29" fillId="0" borderId="11" xfId="0" applyNumberFormat="1" applyFont="1" applyBorder="1" applyAlignment="1">
      <alignment horizontal="right"/>
    </xf>
    <xf numFmtId="3" fontId="29" fillId="0" borderId="11" xfId="0" applyNumberFormat="1" applyFont="1" applyBorder="1"/>
    <xf numFmtId="3" fontId="11" fillId="0" borderId="11" xfId="2" applyNumberFormat="1" applyFont="1" applyBorder="1" applyAlignment="1">
      <alignment horizontal="right"/>
    </xf>
    <xf numFmtId="3" fontId="22" fillId="0" borderId="11" xfId="2" applyNumberFormat="1" applyFont="1" applyBorder="1" applyAlignment="1">
      <alignment horizontal="right"/>
    </xf>
    <xf numFmtId="3" fontId="11" fillId="0" borderId="23" xfId="2" applyNumberFormat="1" applyFont="1" applyBorder="1" applyAlignment="1">
      <alignment horizontal="right"/>
    </xf>
    <xf numFmtId="3" fontId="22" fillId="0" borderId="13" xfId="2" applyNumberFormat="1" applyFont="1" applyBorder="1" applyAlignment="1">
      <alignment horizontal="right"/>
    </xf>
    <xf numFmtId="0" fontId="29" fillId="7" borderId="11" xfId="0" applyFont="1" applyFill="1" applyBorder="1" applyAlignment="1">
      <alignment horizontal="left"/>
    </xf>
    <xf numFmtId="4" fontId="29" fillId="7" borderId="15" xfId="0" applyNumberFormat="1" applyFont="1" applyFill="1" applyBorder="1" applyAlignment="1">
      <alignment horizontal="left"/>
    </xf>
    <xf numFmtId="3" fontId="22" fillId="7" borderId="16" xfId="2" applyNumberFormat="1" applyFont="1" applyFill="1" applyBorder="1" applyAlignment="1">
      <alignment horizontal="right"/>
    </xf>
    <xf numFmtId="3" fontId="22" fillId="7" borderId="11" xfId="2" applyNumberFormat="1" applyFont="1" applyFill="1" applyBorder="1" applyAlignment="1">
      <alignment horizontal="right"/>
    </xf>
    <xf numFmtId="10" fontId="29" fillId="7" borderId="15" xfId="1" applyNumberFormat="1" applyFont="1" applyFill="1" applyBorder="1" applyAlignment="1" applyProtection="1"/>
    <xf numFmtId="10" fontId="29" fillId="7" borderId="11" xfId="0" applyNumberFormat="1" applyFont="1" applyFill="1" applyBorder="1"/>
    <xf numFmtId="0" fontId="29" fillId="7" borderId="15" xfId="0" applyFont="1" applyFill="1" applyBorder="1" applyAlignment="1">
      <alignment horizontal="left"/>
    </xf>
    <xf numFmtId="3" fontId="29" fillId="7" borderId="16" xfId="0" applyNumberFormat="1" applyFont="1" applyFill="1" applyBorder="1" applyAlignment="1">
      <alignment horizontal="right"/>
    </xf>
    <xf numFmtId="3" fontId="29" fillId="7" borderId="11" xfId="0" applyNumberFormat="1" applyFont="1" applyFill="1" applyBorder="1" applyAlignment="1">
      <alignment horizontal="right"/>
    </xf>
    <xf numFmtId="41" fontId="19" fillId="0" borderId="11" xfId="7" applyFont="1" applyBorder="1"/>
    <xf numFmtId="0" fontId="17" fillId="3" borderId="20" xfId="0" applyFont="1" applyFill="1" applyBorder="1" applyAlignment="1">
      <alignment horizontal="left"/>
    </xf>
    <xf numFmtId="0" fontId="20" fillId="0" borderId="10" xfId="0" applyFont="1" applyBorder="1" applyAlignment="1">
      <alignment horizontal="left"/>
    </xf>
    <xf numFmtId="41" fontId="15" fillId="0" borderId="11" xfId="7" applyFont="1" applyFill="1" applyBorder="1" applyAlignment="1" applyProtection="1">
      <alignment horizontal="right"/>
    </xf>
    <xf numFmtId="4" fontId="31" fillId="0" borderId="13" xfId="0" applyNumberFormat="1" applyFont="1" applyBorder="1" applyAlignment="1">
      <alignment horizontal="left"/>
    </xf>
    <xf numFmtId="0" fontId="11" fillId="0" borderId="12" xfId="2" applyFont="1" applyBorder="1" applyAlignment="1">
      <alignment horizontal="left"/>
    </xf>
    <xf numFmtId="0" fontId="17" fillId="6" borderId="11" xfId="0" applyFont="1" applyFill="1" applyBorder="1" applyAlignment="1">
      <alignment horizontal="left"/>
    </xf>
    <xf numFmtId="0" fontId="17" fillId="6" borderId="15" xfId="0" applyFont="1" applyFill="1" applyBorder="1" applyAlignment="1">
      <alignment horizontal="left"/>
    </xf>
    <xf numFmtId="41" fontId="19" fillId="6" borderId="11" xfId="7" applyFont="1" applyFill="1" applyBorder="1"/>
    <xf numFmtId="10" fontId="16" fillId="6" borderId="11" xfId="1" applyNumberFormat="1" applyFont="1" applyFill="1" applyBorder="1" applyAlignment="1" applyProtection="1">
      <alignment horizontal="center"/>
    </xf>
    <xf numFmtId="10" fontId="16" fillId="6" borderId="15" xfId="1" applyNumberFormat="1" applyFont="1" applyFill="1" applyBorder="1" applyAlignment="1" applyProtection="1">
      <alignment horizontal="center"/>
    </xf>
    <xf numFmtId="10" fontId="16" fillId="6" borderId="11" xfId="0" applyNumberFormat="1" applyFont="1" applyFill="1" applyBorder="1" applyAlignment="1">
      <alignment horizontal="center"/>
    </xf>
    <xf numFmtId="41" fontId="17" fillId="6" borderId="11" xfId="7" applyFont="1" applyFill="1" applyBorder="1" applyAlignment="1" applyProtection="1">
      <alignment horizontal="right"/>
    </xf>
    <xf numFmtId="4" fontId="17" fillId="6" borderId="15" xfId="0" applyNumberFormat="1" applyFont="1" applyFill="1" applyBorder="1" applyAlignment="1">
      <alignment horizontal="left"/>
    </xf>
    <xf numFmtId="3" fontId="15" fillId="6" borderId="11" xfId="2" applyNumberFormat="1" applyFont="1" applyFill="1" applyBorder="1" applyAlignment="1">
      <alignment horizontal="right"/>
    </xf>
    <xf numFmtId="0" fontId="8" fillId="0" borderId="23" xfId="0" applyFont="1" applyBorder="1" applyAlignment="1">
      <alignment horizontal="left" vertical="center" wrapText="1"/>
    </xf>
    <xf numFmtId="4" fontId="8" fillId="0" borderId="29" xfId="0" applyNumberFormat="1" applyFont="1" applyBorder="1" applyAlignment="1">
      <alignment horizontal="left" vertical="center" wrapText="1"/>
    </xf>
    <xf numFmtId="10" fontId="8" fillId="0" borderId="29" xfId="1" applyNumberFormat="1" applyFont="1" applyFill="1" applyBorder="1" applyAlignment="1" applyProtection="1">
      <alignment horizontal="center" vertical="center" wrapText="1"/>
    </xf>
    <xf numFmtId="10" fontId="8" fillId="0" borderId="23" xfId="1" applyNumberFormat="1" applyFont="1" applyFill="1" applyBorder="1" applyAlignment="1" applyProtection="1">
      <alignment horizontal="center" vertical="center" wrapText="1"/>
    </xf>
    <xf numFmtId="10" fontId="8" fillId="0" borderId="3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27" xfId="0" applyNumberFormat="1" applyFont="1" applyBorder="1" applyAlignment="1">
      <alignment horizontal="left" vertical="center" wrapText="1"/>
    </xf>
    <xf numFmtId="3" fontId="2" fillId="0" borderId="1" xfId="2" applyNumberFormat="1" applyFont="1" applyBorder="1" applyAlignment="1">
      <alignment horizontal="right"/>
    </xf>
    <xf numFmtId="0" fontId="6" fillId="7" borderId="24" xfId="0" applyFont="1" applyFill="1" applyBorder="1" applyAlignment="1">
      <alignment horizontal="left" vertical="center" wrapText="1"/>
    </xf>
    <xf numFmtId="4" fontId="6" fillId="7" borderId="27" xfId="0" applyNumberFormat="1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4" fontId="6" fillId="0" borderId="29" xfId="0" applyNumberFormat="1" applyFont="1" applyBorder="1" applyAlignment="1">
      <alignment horizontal="left" vertical="center" wrapText="1"/>
    </xf>
    <xf numFmtId="0" fontId="2" fillId="0" borderId="0" xfId="0" applyFont="1"/>
    <xf numFmtId="4" fontId="6" fillId="0" borderId="15" xfId="0" applyNumberFormat="1" applyFont="1" applyBorder="1" applyAlignment="1">
      <alignment horizontal="left"/>
    </xf>
    <xf numFmtId="9" fontId="6" fillId="0" borderId="17" xfId="1" applyFont="1" applyFill="1" applyBorder="1" applyAlignment="1" applyProtection="1">
      <alignment horizontal="center"/>
    </xf>
    <xf numFmtId="4" fontId="7" fillId="0" borderId="15" xfId="2" applyNumberFormat="1" applyFont="1" applyBorder="1" applyAlignment="1">
      <alignment horizontal="left"/>
    </xf>
    <xf numFmtId="9" fontId="8" fillId="0" borderId="17" xfId="1" applyFont="1" applyFill="1" applyBorder="1" applyAlignment="1" applyProtection="1">
      <alignment horizontal="center"/>
    </xf>
    <xf numFmtId="4" fontId="2" fillId="0" borderId="15" xfId="2" applyNumberFormat="1" applyFont="1" applyBorder="1" applyAlignment="1">
      <alignment horizontal="left"/>
    </xf>
    <xf numFmtId="0" fontId="2" fillId="0" borderId="15" xfId="2" applyFont="1" applyBorder="1" applyAlignment="1">
      <alignment horizontal="left"/>
    </xf>
    <xf numFmtId="0" fontId="23" fillId="0" borderId="11" xfId="0" applyFont="1" applyBorder="1" applyAlignment="1">
      <alignment horizontal="left"/>
    </xf>
    <xf numFmtId="0" fontId="23" fillId="0" borderId="15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10" xfId="0" applyFont="1" applyBorder="1"/>
    <xf numFmtId="0" fontId="6" fillId="0" borderId="15" xfId="0" applyFont="1" applyBorder="1" applyAlignment="1">
      <alignment horizontal="left"/>
    </xf>
    <xf numFmtId="9" fontId="6" fillId="0" borderId="14" xfId="1" applyFont="1" applyBorder="1" applyAlignment="1" applyProtection="1">
      <alignment horizontal="center"/>
    </xf>
    <xf numFmtId="9" fontId="5" fillId="0" borderId="0" xfId="1" applyFont="1" applyAlignment="1">
      <alignment horizontal="center"/>
    </xf>
    <xf numFmtId="165" fontId="5" fillId="0" borderId="0" xfId="8" applyFont="1"/>
    <xf numFmtId="0" fontId="7" fillId="2" borderId="0" xfId="0" applyFont="1" applyFill="1" applyAlignment="1">
      <alignment horizontal="right"/>
    </xf>
    <xf numFmtId="9" fontId="6" fillId="0" borderId="9" xfId="1" applyFont="1" applyFill="1" applyBorder="1" applyAlignment="1" applyProtection="1">
      <alignment horizontal="center"/>
    </xf>
    <xf numFmtId="0" fontId="6" fillId="0" borderId="11" xfId="1" applyNumberFormat="1" applyFont="1" applyFill="1" applyBorder="1" applyAlignment="1" applyProtection="1">
      <alignment horizontal="center"/>
    </xf>
    <xf numFmtId="3" fontId="6" fillId="0" borderId="1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9" fontId="6" fillId="0" borderId="11" xfId="1" applyFont="1" applyFill="1" applyBorder="1" applyAlignment="1" applyProtection="1">
      <alignment horizontal="center"/>
    </xf>
    <xf numFmtId="3" fontId="6" fillId="0" borderId="23" xfId="0" applyNumberFormat="1" applyFont="1" applyBorder="1"/>
    <xf numFmtId="0" fontId="8" fillId="0" borderId="11" xfId="1" applyNumberFormat="1" applyFont="1" applyFill="1" applyBorder="1" applyAlignment="1" applyProtection="1">
      <alignment horizontal="center"/>
    </xf>
    <xf numFmtId="169" fontId="5" fillId="0" borderId="11" xfId="8" applyNumberFormat="1" applyFont="1" applyFill="1" applyBorder="1"/>
    <xf numFmtId="169" fontId="5" fillId="0" borderId="15" xfId="8" applyNumberFormat="1" applyFont="1" applyFill="1" applyBorder="1"/>
    <xf numFmtId="9" fontId="8" fillId="0" borderId="11" xfId="1" applyFont="1" applyFill="1" applyBorder="1" applyAlignment="1" applyProtection="1">
      <alignment horizontal="center"/>
    </xf>
    <xf numFmtId="0" fontId="5" fillId="4" borderId="0" xfId="0" applyFont="1" applyFill="1"/>
    <xf numFmtId="4" fontId="8" fillId="0" borderId="15" xfId="0" applyNumberFormat="1" applyFont="1" applyBorder="1" applyAlignment="1">
      <alignment horizontal="left"/>
    </xf>
    <xf numFmtId="0" fontId="8" fillId="0" borderId="13" xfId="1" applyNumberFormat="1" applyFont="1" applyFill="1" applyBorder="1" applyAlignment="1" applyProtection="1">
      <alignment horizontal="center"/>
    </xf>
    <xf numFmtId="3" fontId="7" fillId="3" borderId="11" xfId="2" applyNumberFormat="1" applyFont="1" applyFill="1" applyBorder="1" applyAlignment="1">
      <alignment horizontal="right"/>
    </xf>
    <xf numFmtId="3" fontId="7" fillId="3" borderId="15" xfId="2" applyNumberFormat="1" applyFont="1" applyFill="1" applyBorder="1" applyAlignment="1">
      <alignment horizontal="right"/>
    </xf>
    <xf numFmtId="0" fontId="8" fillId="0" borderId="15" xfId="2" applyFont="1" applyBorder="1" applyAlignment="1">
      <alignment horizontal="left"/>
    </xf>
    <xf numFmtId="169" fontId="5" fillId="0" borderId="13" xfId="8" applyNumberFormat="1" applyFont="1" applyFill="1" applyBorder="1"/>
    <xf numFmtId="169" fontId="5" fillId="0" borderId="12" xfId="8" applyNumberFormat="1" applyFont="1" applyFill="1" applyBorder="1"/>
    <xf numFmtId="9" fontId="8" fillId="0" borderId="13" xfId="1" applyFont="1" applyFill="1" applyBorder="1" applyAlignment="1" applyProtection="1">
      <alignment horizontal="center"/>
    </xf>
    <xf numFmtId="0" fontId="8" fillId="0" borderId="0" xfId="0" applyFont="1"/>
    <xf numFmtId="0" fontId="8" fillId="0" borderId="15" xfId="0" applyFont="1" applyBorder="1" applyAlignment="1">
      <alignment horizontal="left"/>
    </xf>
    <xf numFmtId="0" fontId="6" fillId="0" borderId="15" xfId="2" applyFont="1" applyBorder="1" applyAlignment="1">
      <alignment horizontal="left"/>
    </xf>
    <xf numFmtId="0" fontId="7" fillId="0" borderId="5" xfId="2" applyFont="1" applyBorder="1" applyAlignment="1">
      <alignment horizontal="left"/>
    </xf>
    <xf numFmtId="0" fontId="7" fillId="0" borderId="19" xfId="2" applyFont="1" applyBorder="1" applyAlignment="1">
      <alignment horizontal="left"/>
    </xf>
    <xf numFmtId="0" fontId="7" fillId="0" borderId="15" xfId="2" applyFont="1" applyBorder="1" applyAlignment="1">
      <alignment horizontal="left" wrapText="1"/>
    </xf>
    <xf numFmtId="0" fontId="7" fillId="0" borderId="17" xfId="2" applyFont="1" applyBorder="1" applyAlignment="1">
      <alignment horizontal="left"/>
    </xf>
    <xf numFmtId="3" fontId="2" fillId="0" borderId="23" xfId="2" applyNumberFormat="1" applyFont="1" applyBorder="1" applyAlignment="1">
      <alignment horizontal="right" vertical="center" wrapText="1"/>
    </xf>
    <xf numFmtId="0" fontId="2" fillId="0" borderId="13" xfId="2" applyFont="1" applyBorder="1" applyAlignment="1">
      <alignment horizontal="left"/>
    </xf>
    <xf numFmtId="0" fontId="2" fillId="0" borderId="14" xfId="2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2" xfId="0" applyFont="1" applyBorder="1"/>
    <xf numFmtId="3" fontId="7" fillId="0" borderId="13" xfId="2" applyNumberFormat="1" applyFont="1" applyBorder="1" applyAlignment="1">
      <alignment horizontal="right" vertical="center" wrapText="1"/>
    </xf>
    <xf numFmtId="9" fontId="8" fillId="0" borderId="14" xfId="1" applyFont="1" applyFill="1" applyBorder="1" applyAlignment="1" applyProtection="1">
      <alignment horizontal="center"/>
    </xf>
    <xf numFmtId="0" fontId="5" fillId="0" borderId="6" xfId="0" applyFont="1" applyBorder="1" applyAlignment="1">
      <alignment horizontal="left"/>
    </xf>
    <xf numFmtId="3" fontId="7" fillId="0" borderId="6" xfId="2" applyNumberFormat="1" applyFont="1" applyBorder="1" applyAlignment="1">
      <alignment horizontal="right" vertical="center" wrapText="1"/>
    </xf>
    <xf numFmtId="9" fontId="8" fillId="0" borderId="34" xfId="1" applyFont="1" applyFill="1" applyBorder="1" applyAlignment="1" applyProtection="1">
      <alignment horizontal="center"/>
    </xf>
    <xf numFmtId="0" fontId="8" fillId="0" borderId="6" xfId="1" applyNumberFormat="1" applyFont="1" applyFill="1" applyBorder="1" applyAlignment="1" applyProtection="1">
      <alignment horizontal="center"/>
    </xf>
    <xf numFmtId="9" fontId="6" fillId="0" borderId="32" xfId="1" applyFont="1" applyFill="1" applyBorder="1" applyAlignment="1" applyProtection="1">
      <alignment horizontal="center"/>
    </xf>
    <xf numFmtId="0" fontId="6" fillId="0" borderId="1" xfId="1" applyNumberFormat="1" applyFont="1" applyFill="1" applyBorder="1" applyAlignment="1" applyProtection="1">
      <alignment horizontal="center"/>
    </xf>
    <xf numFmtId="0" fontId="2" fillId="0" borderId="12" xfId="2" applyFont="1" applyBorder="1" applyAlignment="1">
      <alignment horizontal="left"/>
    </xf>
    <xf numFmtId="3" fontId="2" fillId="0" borderId="13" xfId="2" applyNumberFormat="1" applyFont="1" applyBorder="1" applyAlignment="1">
      <alignment horizontal="right" vertical="center" wrapText="1"/>
    </xf>
    <xf numFmtId="0" fontId="2" fillId="0" borderId="8" xfId="2" applyFont="1" applyBorder="1" applyAlignment="1">
      <alignment horizontal="left"/>
    </xf>
    <xf numFmtId="0" fontId="2" fillId="0" borderId="3" xfId="2" applyFont="1" applyBorder="1" applyAlignment="1">
      <alignment horizontal="left"/>
    </xf>
    <xf numFmtId="3" fontId="2" fillId="0" borderId="8" xfId="2" applyNumberFormat="1" applyFont="1" applyBorder="1" applyAlignment="1">
      <alignment horizontal="right" vertical="center" wrapText="1"/>
    </xf>
    <xf numFmtId="9" fontId="8" fillId="0" borderId="4" xfId="1" applyFont="1" applyFill="1" applyBorder="1" applyAlignment="1" applyProtection="1">
      <alignment horizontal="center"/>
    </xf>
    <xf numFmtId="0" fontId="8" fillId="0" borderId="8" xfId="1" applyNumberFormat="1" applyFont="1" applyFill="1" applyBorder="1" applyAlignment="1" applyProtection="1">
      <alignment horizontal="center"/>
    </xf>
    <xf numFmtId="0" fontId="6" fillId="6" borderId="9" xfId="0" applyFont="1" applyFill="1" applyBorder="1" applyAlignment="1">
      <alignment horizontal="left"/>
    </xf>
    <xf numFmtId="4" fontId="6" fillId="6" borderId="20" xfId="0" applyNumberFormat="1" applyFont="1" applyFill="1" applyBorder="1" applyAlignment="1">
      <alignment horizontal="left"/>
    </xf>
    <xf numFmtId="3" fontId="2" fillId="6" borderId="9" xfId="2" applyNumberFormat="1" applyFont="1" applyFill="1" applyBorder="1" applyAlignment="1">
      <alignment horizontal="right" vertical="center" wrapText="1"/>
    </xf>
    <xf numFmtId="9" fontId="6" fillId="6" borderId="22" xfId="1" applyFont="1" applyFill="1" applyBorder="1" applyAlignment="1" applyProtection="1">
      <alignment horizontal="center"/>
    </xf>
    <xf numFmtId="0" fontId="6" fillId="6" borderId="9" xfId="1" applyNumberFormat="1" applyFont="1" applyFill="1" applyBorder="1" applyAlignment="1" applyProtection="1">
      <alignment horizontal="center"/>
    </xf>
    <xf numFmtId="0" fontId="2" fillId="6" borderId="21" xfId="2" applyFont="1" applyFill="1" applyBorder="1" applyAlignment="1">
      <alignment horizontal="left"/>
    </xf>
    <xf numFmtId="0" fontId="2" fillId="6" borderId="10" xfId="2" applyFont="1" applyFill="1" applyBorder="1" applyAlignment="1">
      <alignment horizontal="left"/>
    </xf>
    <xf numFmtId="3" fontId="2" fillId="6" borderId="21" xfId="2" applyNumberFormat="1" applyFont="1" applyFill="1" applyBorder="1" applyAlignment="1">
      <alignment horizontal="right" vertical="center" wrapText="1"/>
    </xf>
    <xf numFmtId="9" fontId="6" fillId="6" borderId="18" xfId="1" applyFont="1" applyFill="1" applyBorder="1" applyAlignment="1" applyProtection="1">
      <alignment horizontal="center"/>
    </xf>
    <xf numFmtId="0" fontId="6" fillId="6" borderId="21" xfId="1" applyNumberFormat="1" applyFont="1" applyFill="1" applyBorder="1" applyAlignment="1" applyProtection="1">
      <alignment horizontal="center"/>
    </xf>
    <xf numFmtId="0" fontId="6" fillId="6" borderId="20" xfId="0" applyFont="1" applyFill="1" applyBorder="1" applyAlignment="1">
      <alignment horizontal="left"/>
    </xf>
    <xf numFmtId="9" fontId="8" fillId="6" borderId="22" xfId="1" applyFont="1" applyFill="1" applyBorder="1" applyAlignment="1" applyProtection="1">
      <alignment horizontal="center"/>
    </xf>
    <xf numFmtId="0" fontId="8" fillId="6" borderId="9" xfId="1" applyNumberFormat="1" applyFont="1" applyFill="1" applyBorder="1" applyAlignment="1" applyProtection="1">
      <alignment horizontal="center"/>
    </xf>
    <xf numFmtId="0" fontId="6" fillId="6" borderId="11" xfId="1" applyNumberFormat="1" applyFont="1" applyFill="1" applyBorder="1" applyAlignment="1" applyProtection="1">
      <alignment horizontal="center"/>
    </xf>
    <xf numFmtId="0" fontId="6" fillId="6" borderId="11" xfId="0" applyFont="1" applyFill="1" applyBorder="1" applyAlignment="1">
      <alignment horizontal="left"/>
    </xf>
    <xf numFmtId="0" fontId="6" fillId="6" borderId="15" xfId="0" applyFont="1" applyFill="1" applyBorder="1" applyAlignment="1">
      <alignment horizontal="left"/>
    </xf>
    <xf numFmtId="3" fontId="6" fillId="6" borderId="11" xfId="0" applyNumberFormat="1" applyFont="1" applyFill="1" applyBorder="1" applyAlignment="1">
      <alignment horizontal="right"/>
    </xf>
    <xf numFmtId="9" fontId="6" fillId="6" borderId="11" xfId="1" applyFont="1" applyFill="1" applyBorder="1" applyAlignment="1" applyProtection="1">
      <alignment horizontal="center"/>
    </xf>
    <xf numFmtId="3" fontId="6" fillId="6" borderId="23" xfId="0" applyNumberFormat="1" applyFont="1" applyFill="1" applyBorder="1"/>
    <xf numFmtId="4" fontId="6" fillId="6" borderId="15" xfId="0" applyNumberFormat="1" applyFont="1" applyFill="1" applyBorder="1" applyAlignment="1">
      <alignment horizontal="left"/>
    </xf>
    <xf numFmtId="3" fontId="2" fillId="6" borderId="21" xfId="2" applyNumberFormat="1" applyFont="1" applyFill="1" applyBorder="1" applyAlignment="1">
      <alignment horizontal="right"/>
    </xf>
    <xf numFmtId="9" fontId="8" fillId="6" borderId="11" xfId="1" applyFont="1" applyFill="1" applyBorder="1" applyAlignment="1" applyProtection="1">
      <alignment horizontal="center"/>
    </xf>
    <xf numFmtId="0" fontId="8" fillId="6" borderId="11" xfId="1" applyNumberFormat="1" applyFont="1" applyFill="1" applyBorder="1" applyAlignment="1" applyProtection="1">
      <alignment horizontal="center"/>
    </xf>
    <xf numFmtId="0" fontId="6" fillId="0" borderId="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3" fontId="6" fillId="0" borderId="9" xfId="0" applyNumberFormat="1" applyFont="1" applyBorder="1" applyAlignment="1">
      <alignment horizontal="right"/>
    </xf>
    <xf numFmtId="3" fontId="6" fillId="0" borderId="20" xfId="0" applyNumberFormat="1" applyFont="1" applyBorder="1" applyAlignment="1">
      <alignment horizontal="right"/>
    </xf>
    <xf numFmtId="4" fontId="6" fillId="0" borderId="27" xfId="0" applyNumberFormat="1" applyFont="1" applyBorder="1" applyAlignment="1">
      <alignment horizontal="left"/>
    </xf>
    <xf numFmtId="3" fontId="2" fillId="0" borderId="1" xfId="2" applyNumberFormat="1" applyFont="1" applyBorder="1" applyAlignment="1">
      <alignment horizontal="right" vertical="center" wrapText="1"/>
    </xf>
    <xf numFmtId="0" fontId="6" fillId="7" borderId="21" xfId="0" applyFont="1" applyFill="1" applyBorder="1" applyAlignment="1">
      <alignment horizontal="left"/>
    </xf>
    <xf numFmtId="0" fontId="6" fillId="7" borderId="10" xfId="0" applyFont="1" applyFill="1" applyBorder="1" applyAlignment="1">
      <alignment horizontal="left" vertical="center" wrapText="1"/>
    </xf>
    <xf numFmtId="3" fontId="6" fillId="7" borderId="21" xfId="0" applyNumberFormat="1" applyFont="1" applyFill="1" applyBorder="1"/>
    <xf numFmtId="10" fontId="6" fillId="7" borderId="21" xfId="1" applyNumberFormat="1" applyFont="1" applyFill="1" applyBorder="1" applyAlignment="1" applyProtection="1">
      <alignment horizontal="center"/>
    </xf>
    <xf numFmtId="10" fontId="6" fillId="7" borderId="10" xfId="1" applyNumberFormat="1" applyFont="1" applyFill="1" applyBorder="1" applyAlignment="1" applyProtection="1">
      <alignment horizontal="center"/>
    </xf>
    <xf numFmtId="10" fontId="6" fillId="7" borderId="21" xfId="0" applyNumberFormat="1" applyFont="1" applyFill="1" applyBorder="1" applyAlignment="1">
      <alignment horizontal="center"/>
    </xf>
    <xf numFmtId="0" fontId="6" fillId="7" borderId="11" xfId="0" applyFont="1" applyFill="1" applyBorder="1" applyAlignment="1">
      <alignment horizontal="left"/>
    </xf>
    <xf numFmtId="3" fontId="2" fillId="7" borderId="11" xfId="2" applyNumberFormat="1" applyFont="1" applyFill="1" applyBorder="1" applyAlignment="1">
      <alignment horizontal="right"/>
    </xf>
    <xf numFmtId="10" fontId="6" fillId="7" borderId="11" xfId="1" applyNumberFormat="1" applyFont="1" applyFill="1" applyBorder="1" applyAlignment="1" applyProtection="1">
      <alignment horizontal="center"/>
    </xf>
    <xf numFmtId="10" fontId="6" fillId="7" borderId="15" xfId="1" applyNumberFormat="1" applyFont="1" applyFill="1" applyBorder="1" applyAlignment="1" applyProtection="1">
      <alignment horizontal="center"/>
    </xf>
    <xf numFmtId="10" fontId="6" fillId="7" borderId="11" xfId="0" applyNumberFormat="1" applyFont="1" applyFill="1" applyBorder="1" applyAlignment="1">
      <alignment horizontal="center"/>
    </xf>
    <xf numFmtId="9" fontId="23" fillId="0" borderId="0" xfId="5" applyFont="1" applyAlignment="1"/>
    <xf numFmtId="0" fontId="5" fillId="0" borderId="9" xfId="0" applyFont="1" applyBorder="1"/>
    <xf numFmtId="0" fontId="5" fillId="0" borderId="23" xfId="0" applyFont="1" applyBorder="1"/>
    <xf numFmtId="0" fontId="23" fillId="6" borderId="8" xfId="0" applyFont="1" applyFill="1" applyBorder="1"/>
    <xf numFmtId="0" fontId="23" fillId="0" borderId="26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23" fillId="0" borderId="28" xfId="0" applyFont="1" applyBorder="1" applyAlignment="1">
      <alignment horizontal="left"/>
    </xf>
    <xf numFmtId="0" fontId="32" fillId="6" borderId="2" xfId="0" applyFont="1" applyFill="1" applyBorder="1" applyAlignment="1">
      <alignment horizontal="left"/>
    </xf>
    <xf numFmtId="0" fontId="23" fillId="0" borderId="35" xfId="0" applyFont="1" applyBorder="1" applyAlignment="1">
      <alignment horizontal="left"/>
    </xf>
    <xf numFmtId="170" fontId="14" fillId="5" borderId="8" xfId="10" applyNumberFormat="1" applyFont="1" applyFill="1" applyBorder="1" applyAlignment="1">
      <alignment horizontal="left"/>
    </xf>
    <xf numFmtId="170" fontId="28" fillId="5" borderId="4" xfId="10" applyNumberFormat="1" applyFont="1" applyFill="1" applyBorder="1" applyAlignment="1">
      <alignment horizontal="center" vertical="center" wrapText="1"/>
    </xf>
    <xf numFmtId="170" fontId="28" fillId="5" borderId="4" xfId="10" applyNumberFormat="1" applyFont="1" applyFill="1" applyBorder="1" applyAlignment="1">
      <alignment vertical="center" wrapText="1"/>
    </xf>
    <xf numFmtId="0" fontId="28" fillId="6" borderId="8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171" fontId="28" fillId="6" borderId="8" xfId="10" applyNumberFormat="1" applyFont="1" applyFill="1" applyBorder="1" applyAlignment="1">
      <alignment horizontal="center"/>
    </xf>
    <xf numFmtId="171" fontId="28" fillId="6" borderId="3" xfId="10" applyNumberFormat="1" applyFont="1" applyFill="1" applyBorder="1"/>
    <xf numFmtId="171" fontId="28" fillId="6" borderId="8" xfId="10" applyNumberFormat="1" applyFont="1" applyFill="1" applyBorder="1"/>
    <xf numFmtId="171" fontId="28" fillId="6" borderId="4" xfId="10" applyNumberFormat="1" applyFont="1" applyFill="1" applyBorder="1"/>
    <xf numFmtId="0" fontId="12" fillId="5" borderId="2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170" fontId="12" fillId="5" borderId="8" xfId="10" applyNumberFormat="1" applyFont="1" applyFill="1" applyBorder="1" applyAlignment="1">
      <alignment horizontal="center" vertical="center" wrapText="1"/>
    </xf>
    <xf numFmtId="170" fontId="12" fillId="5" borderId="27" xfId="10" applyNumberFormat="1" applyFont="1" applyFill="1" applyBorder="1" applyAlignment="1">
      <alignment horizontal="center" vertical="center" wrapText="1"/>
    </xf>
    <xf numFmtId="170" fontId="12" fillId="5" borderId="8" xfId="10" applyNumberFormat="1" applyFont="1" applyFill="1" applyBorder="1" applyAlignment="1">
      <alignment horizontal="center" vertical="center"/>
    </xf>
    <xf numFmtId="170" fontId="28" fillId="5" borderId="8" xfId="10" applyNumberFormat="1" applyFont="1" applyFill="1" applyBorder="1" applyAlignment="1">
      <alignment horizontal="center" vertical="center" wrapText="1"/>
    </xf>
    <xf numFmtId="170" fontId="28" fillId="5" borderId="3" xfId="10" applyNumberFormat="1" applyFont="1" applyFill="1" applyBorder="1" applyAlignment="1">
      <alignment vertical="center" wrapText="1"/>
    </xf>
    <xf numFmtId="0" fontId="5" fillId="0" borderId="21" xfId="0" applyFont="1" applyBorder="1"/>
    <xf numFmtId="0" fontId="6" fillId="0" borderId="27" xfId="0" applyFont="1" applyBorder="1" applyAlignment="1">
      <alignment horizontal="left" vertical="center" wrapText="1"/>
    </xf>
    <xf numFmtId="4" fontId="7" fillId="0" borderId="15" xfId="2" applyNumberFormat="1" applyFont="1" applyBorder="1" applyAlignment="1">
      <alignment horizontal="left" vertical="top" wrapText="1"/>
    </xf>
    <xf numFmtId="4" fontId="7" fillId="0" borderId="15" xfId="2" applyNumberFormat="1" applyFont="1" applyBorder="1" applyAlignment="1">
      <alignment horizontal="left" vertical="center" wrapText="1"/>
    </xf>
    <xf numFmtId="0" fontId="8" fillId="0" borderId="15" xfId="2" applyFont="1" applyBorder="1" applyAlignment="1">
      <alignment horizontal="left" vertical="center" wrapText="1"/>
    </xf>
    <xf numFmtId="4" fontId="2" fillId="0" borderId="15" xfId="2" applyNumberFormat="1" applyFont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/>
    </xf>
    <xf numFmtId="0" fontId="28" fillId="0" borderId="21" xfId="0" applyFont="1" applyBorder="1" applyAlignment="1">
      <alignment horizontal="center"/>
    </xf>
    <xf numFmtId="0" fontId="17" fillId="0" borderId="9" xfId="0" applyFont="1" applyBorder="1" applyAlignment="1">
      <alignment horizontal="left"/>
    </xf>
    <xf numFmtId="0" fontId="17" fillId="0" borderId="20" xfId="0" applyFont="1" applyBorder="1" applyAlignment="1">
      <alignment horizontal="left"/>
    </xf>
    <xf numFmtId="41" fontId="17" fillId="0" borderId="9" xfId="7" applyFont="1" applyFill="1" applyBorder="1" applyAlignment="1" applyProtection="1">
      <alignment horizontal="right"/>
    </xf>
    <xf numFmtId="10" fontId="16" fillId="0" borderId="9" xfId="1" applyNumberFormat="1" applyFont="1" applyFill="1" applyBorder="1" applyAlignment="1" applyProtection="1">
      <alignment horizontal="center"/>
    </xf>
    <xf numFmtId="10" fontId="16" fillId="0" borderId="20" xfId="1" applyNumberFormat="1" applyFont="1" applyFill="1" applyBorder="1" applyAlignment="1" applyProtection="1">
      <alignment horizontal="center"/>
    </xf>
    <xf numFmtId="10" fontId="16" fillId="0" borderId="9" xfId="0" applyNumberFormat="1" applyFont="1" applyBorder="1" applyAlignment="1">
      <alignment horizontal="center"/>
    </xf>
    <xf numFmtId="3" fontId="23" fillId="7" borderId="8" xfId="0" applyNumberFormat="1" applyFont="1" applyFill="1" applyBorder="1"/>
    <xf numFmtId="10" fontId="6" fillId="7" borderId="8" xfId="1" applyNumberFormat="1" applyFont="1" applyFill="1" applyBorder="1" applyAlignment="1" applyProtection="1">
      <alignment horizontal="center" vertical="center" wrapText="1"/>
    </xf>
    <xf numFmtId="10" fontId="8" fillId="0" borderId="9" xfId="1" applyNumberFormat="1" applyFont="1" applyFill="1" applyBorder="1" applyAlignment="1" applyProtection="1">
      <alignment horizontal="center"/>
    </xf>
    <xf numFmtId="10" fontId="8" fillId="0" borderId="13" xfId="1" applyNumberFormat="1" applyFont="1" applyFill="1" applyBorder="1" applyAlignment="1" applyProtection="1">
      <alignment horizontal="center"/>
    </xf>
    <xf numFmtId="10" fontId="8" fillId="0" borderId="9" xfId="1" applyNumberFormat="1" applyFont="1" applyFill="1" applyBorder="1" applyAlignment="1" applyProtection="1">
      <alignment horizontal="center" vertical="center" wrapText="1"/>
    </xf>
    <xf numFmtId="10" fontId="8" fillId="0" borderId="22" xfId="0" applyNumberFormat="1" applyFont="1" applyBorder="1" applyAlignment="1">
      <alignment horizontal="center" vertical="center" wrapText="1"/>
    </xf>
    <xf numFmtId="10" fontId="6" fillId="7" borderId="4" xfId="0" applyNumberFormat="1" applyFont="1" applyFill="1" applyBorder="1" applyAlignment="1">
      <alignment horizontal="center" vertical="center" wrapText="1"/>
    </xf>
    <xf numFmtId="41" fontId="5" fillId="0" borderId="9" xfId="0" applyNumberFormat="1" applyFont="1" applyBorder="1"/>
    <xf numFmtId="3" fontId="5" fillId="0" borderId="23" xfId="0" applyNumberFormat="1" applyFont="1" applyBorder="1"/>
    <xf numFmtId="3" fontId="5" fillId="0" borderId="9" xfId="0" applyNumberFormat="1" applyFont="1" applyBorder="1"/>
    <xf numFmtId="3" fontId="5" fillId="0" borderId="11" xfId="0" applyNumberFormat="1" applyFont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4" fillId="0" borderId="0" xfId="0" applyFont="1" applyAlignment="1">
      <alignment horizontal="center"/>
    </xf>
    <xf numFmtId="171" fontId="14" fillId="0" borderId="1" xfId="10" applyNumberFormat="1" applyFont="1" applyFill="1" applyBorder="1" applyAlignment="1">
      <alignment horizontal="center"/>
    </xf>
    <xf numFmtId="171" fontId="14" fillId="0" borderId="5" xfId="10" applyNumberFormat="1" applyFont="1" applyFill="1" applyBorder="1" applyAlignment="1">
      <alignment horizontal="center"/>
    </xf>
    <xf numFmtId="9" fontId="14" fillId="0" borderId="2" xfId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170" fontId="28" fillId="5" borderId="3" xfId="10" applyNumberFormat="1" applyFont="1" applyFill="1" applyBorder="1" applyAlignment="1">
      <alignment horizontal="center" vertical="center" wrapText="1"/>
    </xf>
    <xf numFmtId="170" fontId="28" fillId="5" borderId="2" xfId="10" applyNumberFormat="1" applyFont="1" applyFill="1" applyBorder="1" applyAlignment="1">
      <alignment horizontal="center" vertical="center" wrapText="1"/>
    </xf>
    <xf numFmtId="170" fontId="28" fillId="5" borderId="4" xfId="10" applyNumberFormat="1" applyFont="1" applyFill="1" applyBorder="1" applyAlignment="1">
      <alignment horizontal="center" vertical="center" wrapText="1"/>
    </xf>
    <xf numFmtId="171" fontId="14" fillId="0" borderId="2" xfId="10" applyNumberFormat="1" applyFont="1" applyFill="1" applyBorder="1" applyAlignment="1">
      <alignment horizontal="center"/>
    </xf>
    <xf numFmtId="171" fontId="14" fillId="0" borderId="3" xfId="10" applyNumberFormat="1" applyFont="1" applyFill="1" applyBorder="1" applyAlignment="1">
      <alignment horizontal="center"/>
    </xf>
    <xf numFmtId="171" fontId="14" fillId="0" borderId="4" xfId="1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1" fillId="2" borderId="7" xfId="0" applyFont="1" applyFill="1" applyBorder="1" applyAlignment="1">
      <alignment horizontal="right"/>
    </xf>
    <xf numFmtId="0" fontId="22" fillId="0" borderId="0" xfId="0" applyFont="1" applyAlignment="1" applyProtection="1">
      <alignment horizontal="center"/>
      <protection locked="0"/>
    </xf>
    <xf numFmtId="0" fontId="2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5" borderId="1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0" fontId="3" fillId="2" borderId="7" xfId="0" applyFont="1" applyFill="1" applyBorder="1" applyAlignment="1">
      <alignment horizontal="right"/>
    </xf>
  </cellXfs>
  <cellStyles count="12">
    <cellStyle name="Millares" xfId="10" builtinId="3"/>
    <cellStyle name="Millares [0] 2" xfId="7" xr:uid="{00000000-0005-0000-0000-000001000000}"/>
    <cellStyle name="Millares 2" xfId="8" xr:uid="{00000000-0005-0000-0000-000002000000}"/>
    <cellStyle name="Moneda" xfId="11" builtinId="4"/>
    <cellStyle name="Moneda 2" xfId="9" xr:uid="{00000000-0005-0000-0000-000004000000}"/>
    <cellStyle name="Normal" xfId="0" builtinId="0"/>
    <cellStyle name="Normal 2" xfId="4" xr:uid="{00000000-0005-0000-0000-000006000000}"/>
    <cellStyle name="Normal 34" xfId="3" xr:uid="{00000000-0005-0000-0000-000007000000}"/>
    <cellStyle name="Normal_Hoja3" xfId="2" xr:uid="{00000000-0005-0000-0000-000008000000}"/>
    <cellStyle name="Porcentaje" xfId="1" builtinId="5"/>
    <cellStyle name="Porcentual 2" xfId="5" xr:uid="{00000000-0005-0000-0000-00000A000000}"/>
    <cellStyle name="TableStyleLight1" xfId="6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109536</xdr:colOff>
      <xdr:row>0</xdr:row>
      <xdr:rowOff>0</xdr:rowOff>
    </xdr:from>
    <xdr:to>
      <xdr:col>2</xdr:col>
      <xdr:colOff>1250155</xdr:colOff>
      <xdr:row>3</xdr:row>
      <xdr:rowOff>138112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4A1000FF-C831-4270-8A46-175971A2C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4" y="0"/>
          <a:ext cx="21050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417777</xdr:colOff>
      <xdr:row>0</xdr:row>
      <xdr:rowOff>0</xdr:rowOff>
    </xdr:from>
    <xdr:to>
      <xdr:col>12</xdr:col>
      <xdr:colOff>1809750</xdr:colOff>
      <xdr:row>4</xdr:row>
      <xdr:rowOff>35984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151F35BE-11D2-4ACC-BA93-DC01074F3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67277" y="0"/>
          <a:ext cx="2778390" cy="967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0</xdr:row>
      <xdr:rowOff>0</xdr:rowOff>
    </xdr:from>
    <xdr:to>
      <xdr:col>3</xdr:col>
      <xdr:colOff>0</xdr:colOff>
      <xdr:row>3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9097C3-83D2-432D-B979-7725FEA54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29337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1190625</xdr:colOff>
      <xdr:row>0</xdr:row>
      <xdr:rowOff>0</xdr:rowOff>
    </xdr:from>
    <xdr:to>
      <xdr:col>2</xdr:col>
      <xdr:colOff>2533650</xdr:colOff>
      <xdr:row>3</xdr:row>
      <xdr:rowOff>190500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CF648D-DE7B-4F75-BEFD-47B6D3634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0"/>
          <a:ext cx="2543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141552</xdr:colOff>
      <xdr:row>0</xdr:row>
      <xdr:rowOff>0</xdr:rowOff>
    </xdr:from>
    <xdr:to>
      <xdr:col>12</xdr:col>
      <xdr:colOff>2295525</xdr:colOff>
      <xdr:row>4</xdr:row>
      <xdr:rowOff>35984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52B70B8B-8007-4EA7-8ECF-11397445F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3752" y="0"/>
          <a:ext cx="2153973" cy="988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0</xdr:row>
      <xdr:rowOff>152400</xdr:rowOff>
    </xdr:from>
    <xdr:to>
      <xdr:col>12</xdr:col>
      <xdr:colOff>1552575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EEC47B-9E21-488A-A5B0-CD27B20EB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0" y="152400"/>
          <a:ext cx="21050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457200</xdr:colOff>
      <xdr:row>0</xdr:row>
      <xdr:rowOff>152400</xdr:rowOff>
    </xdr:from>
    <xdr:to>
      <xdr:col>2</xdr:col>
      <xdr:colOff>1466850</xdr:colOff>
      <xdr:row>4</xdr:row>
      <xdr:rowOff>104775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3361C7C5-EA04-4488-8005-FA11AF0D3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52400"/>
          <a:ext cx="23050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0</xdr:row>
      <xdr:rowOff>152400</xdr:rowOff>
    </xdr:from>
    <xdr:to>
      <xdr:col>12</xdr:col>
      <xdr:colOff>1552575</xdr:colOff>
      <xdr:row>4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5495ACA-7D45-4C4E-937F-7C705EA5F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2950" y="152400"/>
          <a:ext cx="21050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457200</xdr:colOff>
      <xdr:row>0</xdr:row>
      <xdr:rowOff>152400</xdr:rowOff>
    </xdr:from>
    <xdr:to>
      <xdr:col>2</xdr:col>
      <xdr:colOff>1466850</xdr:colOff>
      <xdr:row>4</xdr:row>
      <xdr:rowOff>104775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34141BE8-609A-4B21-A2B4-B2973CD0E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52400"/>
          <a:ext cx="21050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269875</xdr:colOff>
      <xdr:row>0</xdr:row>
      <xdr:rowOff>85725</xdr:rowOff>
    </xdr:from>
    <xdr:to>
      <xdr:col>2</xdr:col>
      <xdr:colOff>2973917</xdr:colOff>
      <xdr:row>5</xdr:row>
      <xdr:rowOff>63499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200DD9D1-464C-4F57-9CFE-D2D0C5B0D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6042" y="85725"/>
          <a:ext cx="2704042" cy="983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312208</xdr:colOff>
      <xdr:row>0</xdr:row>
      <xdr:rowOff>1059</xdr:rowOff>
    </xdr:from>
    <xdr:to>
      <xdr:col>12</xdr:col>
      <xdr:colOff>2878666</xdr:colOff>
      <xdr:row>5</xdr:row>
      <xdr:rowOff>52916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DA8500BD-416D-4DDE-A450-7FAE30DF0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1059"/>
          <a:ext cx="2566458" cy="1057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1016000</xdr:colOff>
      <xdr:row>4</xdr:row>
      <xdr:rowOff>95250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F2F633E-B91D-AF68-BB52-92EE2261A05A}"/>
            </a:ext>
          </a:extLst>
        </xdr:cNvPr>
        <xdr:cNvSpPr txBox="1"/>
      </xdr:nvSpPr>
      <xdr:spPr>
        <a:xfrm>
          <a:off x="7196667" y="8995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73"/>
  <sheetViews>
    <sheetView topLeftCell="A60" zoomScale="80" zoomScaleNormal="80" workbookViewId="0">
      <selection activeCell="G12" sqref="G12"/>
    </sheetView>
  </sheetViews>
  <sheetFormatPr baseColWidth="10" defaultRowHeight="15" x14ac:dyDescent="0.2"/>
  <cols>
    <col min="1" max="1" width="16.42578125" style="2" customWidth="1"/>
    <col min="2" max="2" width="19.7109375" style="2" customWidth="1"/>
    <col min="3" max="3" width="64.7109375" style="16" customWidth="1"/>
    <col min="4" max="4" width="18.5703125" style="2" customWidth="1"/>
    <col min="5" max="5" width="18.140625" style="2" customWidth="1"/>
    <col min="6" max="6" width="16" style="27" customWidth="1"/>
    <col min="7" max="7" width="20.28515625" style="2" customWidth="1"/>
    <col min="8" max="8" width="16.140625" style="2" customWidth="1"/>
    <col min="9" max="9" width="17.7109375" style="27" customWidth="1"/>
    <col min="10" max="10" width="17" style="27" customWidth="1"/>
    <col min="11" max="11" width="16.140625" style="2" customWidth="1"/>
    <col min="12" max="12" width="20.7109375" style="2" customWidth="1"/>
    <col min="13" max="13" width="53.85546875" style="2" customWidth="1"/>
    <col min="14" max="14" width="22.28515625" style="3" customWidth="1"/>
    <col min="15" max="15" width="21.140625" style="3" customWidth="1"/>
    <col min="16" max="16" width="20.28515625" style="27" customWidth="1"/>
    <col min="17" max="17" width="18.7109375" style="2" customWidth="1"/>
    <col min="18" max="18" width="22" style="2" customWidth="1"/>
    <col min="19" max="19" width="16.85546875" style="27" customWidth="1"/>
    <col min="20" max="20" width="21.85546875" style="27" customWidth="1"/>
    <col min="21" max="21" width="17.140625" style="2" customWidth="1"/>
    <col min="22" max="22" width="21.7109375" style="2" customWidth="1"/>
    <col min="23" max="23" width="17.7109375" style="2" customWidth="1"/>
    <col min="24" max="24" width="59.42578125" style="2" bestFit="1" customWidth="1"/>
    <col min="25" max="256" width="11.42578125" style="2"/>
    <col min="257" max="257" width="9.5703125" style="2" customWidth="1"/>
    <col min="258" max="258" width="13.7109375" style="2" customWidth="1"/>
    <col min="259" max="259" width="39.85546875" style="2" customWidth="1"/>
    <col min="260" max="260" width="18.7109375" style="2" customWidth="1"/>
    <col min="261" max="261" width="16.85546875" style="2" customWidth="1"/>
    <col min="262" max="262" width="12.7109375" style="2" customWidth="1"/>
    <col min="263" max="263" width="17.85546875" style="2" customWidth="1"/>
    <col min="264" max="264" width="15.140625" style="2" customWidth="1"/>
    <col min="265" max="265" width="12.7109375" style="2" customWidth="1"/>
    <col min="266" max="266" width="13.42578125" style="2" customWidth="1"/>
    <col min="267" max="267" width="12.7109375" style="2" customWidth="1"/>
    <col min="268" max="268" width="13.7109375" style="2" customWidth="1"/>
    <col min="269" max="269" width="28.7109375" style="2" customWidth="1"/>
    <col min="270" max="270" width="18.140625" style="2" customWidth="1"/>
    <col min="271" max="271" width="19.28515625" style="2" customWidth="1"/>
    <col min="272" max="272" width="12.5703125" style="2" customWidth="1"/>
    <col min="273" max="273" width="16.7109375" style="2" customWidth="1"/>
    <col min="274" max="274" width="16.28515625" style="2" customWidth="1"/>
    <col min="275" max="275" width="12.7109375" style="2" customWidth="1"/>
    <col min="276" max="276" width="14.28515625" style="2" customWidth="1"/>
    <col min="277" max="512" width="11.42578125" style="2"/>
    <col min="513" max="513" width="9.5703125" style="2" customWidth="1"/>
    <col min="514" max="514" width="13.7109375" style="2" customWidth="1"/>
    <col min="515" max="515" width="39.85546875" style="2" customWidth="1"/>
    <col min="516" max="516" width="18.7109375" style="2" customWidth="1"/>
    <col min="517" max="517" width="16.85546875" style="2" customWidth="1"/>
    <col min="518" max="518" width="12.7109375" style="2" customWidth="1"/>
    <col min="519" max="519" width="17.85546875" style="2" customWidth="1"/>
    <col min="520" max="520" width="15.140625" style="2" customWidth="1"/>
    <col min="521" max="521" width="12.7109375" style="2" customWidth="1"/>
    <col min="522" max="522" width="13.42578125" style="2" customWidth="1"/>
    <col min="523" max="523" width="12.7109375" style="2" customWidth="1"/>
    <col min="524" max="524" width="13.7109375" style="2" customWidth="1"/>
    <col min="525" max="525" width="28.7109375" style="2" customWidth="1"/>
    <col min="526" max="526" width="18.140625" style="2" customWidth="1"/>
    <col min="527" max="527" width="19.28515625" style="2" customWidth="1"/>
    <col min="528" max="528" width="12.5703125" style="2" customWidth="1"/>
    <col min="529" max="529" width="16.7109375" style="2" customWidth="1"/>
    <col min="530" max="530" width="16.28515625" style="2" customWidth="1"/>
    <col min="531" max="531" width="12.7109375" style="2" customWidth="1"/>
    <col min="532" max="532" width="14.28515625" style="2" customWidth="1"/>
    <col min="533" max="768" width="11.42578125" style="2"/>
    <col min="769" max="769" width="9.5703125" style="2" customWidth="1"/>
    <col min="770" max="770" width="13.7109375" style="2" customWidth="1"/>
    <col min="771" max="771" width="39.85546875" style="2" customWidth="1"/>
    <col min="772" max="772" width="18.7109375" style="2" customWidth="1"/>
    <col min="773" max="773" width="16.85546875" style="2" customWidth="1"/>
    <col min="774" max="774" width="12.7109375" style="2" customWidth="1"/>
    <col min="775" max="775" width="17.85546875" style="2" customWidth="1"/>
    <col min="776" max="776" width="15.140625" style="2" customWidth="1"/>
    <col min="777" max="777" width="12.7109375" style="2" customWidth="1"/>
    <col min="778" max="778" width="13.42578125" style="2" customWidth="1"/>
    <col min="779" max="779" width="12.7109375" style="2" customWidth="1"/>
    <col min="780" max="780" width="13.7109375" style="2" customWidth="1"/>
    <col min="781" max="781" width="28.7109375" style="2" customWidth="1"/>
    <col min="782" max="782" width="18.140625" style="2" customWidth="1"/>
    <col min="783" max="783" width="19.28515625" style="2" customWidth="1"/>
    <col min="784" max="784" width="12.5703125" style="2" customWidth="1"/>
    <col min="785" max="785" width="16.7109375" style="2" customWidth="1"/>
    <col min="786" max="786" width="16.28515625" style="2" customWidth="1"/>
    <col min="787" max="787" width="12.7109375" style="2" customWidth="1"/>
    <col min="788" max="788" width="14.28515625" style="2" customWidth="1"/>
    <col min="789" max="1024" width="11.42578125" style="2"/>
    <col min="1025" max="1025" width="9.5703125" style="2" customWidth="1"/>
    <col min="1026" max="1026" width="13.7109375" style="2" customWidth="1"/>
    <col min="1027" max="1027" width="39.85546875" style="2" customWidth="1"/>
    <col min="1028" max="1028" width="18.7109375" style="2" customWidth="1"/>
    <col min="1029" max="1029" width="16.85546875" style="2" customWidth="1"/>
    <col min="1030" max="1030" width="12.7109375" style="2" customWidth="1"/>
    <col min="1031" max="1031" width="17.85546875" style="2" customWidth="1"/>
    <col min="1032" max="1032" width="15.140625" style="2" customWidth="1"/>
    <col min="1033" max="1033" width="12.7109375" style="2" customWidth="1"/>
    <col min="1034" max="1034" width="13.42578125" style="2" customWidth="1"/>
    <col min="1035" max="1035" width="12.7109375" style="2" customWidth="1"/>
    <col min="1036" max="1036" width="13.7109375" style="2" customWidth="1"/>
    <col min="1037" max="1037" width="28.7109375" style="2" customWidth="1"/>
    <col min="1038" max="1038" width="18.140625" style="2" customWidth="1"/>
    <col min="1039" max="1039" width="19.28515625" style="2" customWidth="1"/>
    <col min="1040" max="1040" width="12.5703125" style="2" customWidth="1"/>
    <col min="1041" max="1041" width="16.7109375" style="2" customWidth="1"/>
    <col min="1042" max="1042" width="16.28515625" style="2" customWidth="1"/>
    <col min="1043" max="1043" width="12.7109375" style="2" customWidth="1"/>
    <col min="1044" max="1044" width="14.28515625" style="2" customWidth="1"/>
    <col min="1045" max="1280" width="11.42578125" style="2"/>
    <col min="1281" max="1281" width="9.5703125" style="2" customWidth="1"/>
    <col min="1282" max="1282" width="13.7109375" style="2" customWidth="1"/>
    <col min="1283" max="1283" width="39.85546875" style="2" customWidth="1"/>
    <col min="1284" max="1284" width="18.7109375" style="2" customWidth="1"/>
    <col min="1285" max="1285" width="16.85546875" style="2" customWidth="1"/>
    <col min="1286" max="1286" width="12.7109375" style="2" customWidth="1"/>
    <col min="1287" max="1287" width="17.85546875" style="2" customWidth="1"/>
    <col min="1288" max="1288" width="15.140625" style="2" customWidth="1"/>
    <col min="1289" max="1289" width="12.7109375" style="2" customWidth="1"/>
    <col min="1290" max="1290" width="13.42578125" style="2" customWidth="1"/>
    <col min="1291" max="1291" width="12.7109375" style="2" customWidth="1"/>
    <col min="1292" max="1292" width="13.7109375" style="2" customWidth="1"/>
    <col min="1293" max="1293" width="28.7109375" style="2" customWidth="1"/>
    <col min="1294" max="1294" width="18.140625" style="2" customWidth="1"/>
    <col min="1295" max="1295" width="19.28515625" style="2" customWidth="1"/>
    <col min="1296" max="1296" width="12.5703125" style="2" customWidth="1"/>
    <col min="1297" max="1297" width="16.7109375" style="2" customWidth="1"/>
    <col min="1298" max="1298" width="16.28515625" style="2" customWidth="1"/>
    <col min="1299" max="1299" width="12.7109375" style="2" customWidth="1"/>
    <col min="1300" max="1300" width="14.28515625" style="2" customWidth="1"/>
    <col min="1301" max="1536" width="11.42578125" style="2"/>
    <col min="1537" max="1537" width="9.5703125" style="2" customWidth="1"/>
    <col min="1538" max="1538" width="13.7109375" style="2" customWidth="1"/>
    <col min="1539" max="1539" width="39.85546875" style="2" customWidth="1"/>
    <col min="1540" max="1540" width="18.7109375" style="2" customWidth="1"/>
    <col min="1541" max="1541" width="16.85546875" style="2" customWidth="1"/>
    <col min="1542" max="1542" width="12.7109375" style="2" customWidth="1"/>
    <col min="1543" max="1543" width="17.85546875" style="2" customWidth="1"/>
    <col min="1544" max="1544" width="15.140625" style="2" customWidth="1"/>
    <col min="1545" max="1545" width="12.7109375" style="2" customWidth="1"/>
    <col min="1546" max="1546" width="13.42578125" style="2" customWidth="1"/>
    <col min="1547" max="1547" width="12.7109375" style="2" customWidth="1"/>
    <col min="1548" max="1548" width="13.7109375" style="2" customWidth="1"/>
    <col min="1549" max="1549" width="28.7109375" style="2" customWidth="1"/>
    <col min="1550" max="1550" width="18.140625" style="2" customWidth="1"/>
    <col min="1551" max="1551" width="19.28515625" style="2" customWidth="1"/>
    <col min="1552" max="1552" width="12.5703125" style="2" customWidth="1"/>
    <col min="1553" max="1553" width="16.7109375" style="2" customWidth="1"/>
    <col min="1554" max="1554" width="16.28515625" style="2" customWidth="1"/>
    <col min="1555" max="1555" width="12.7109375" style="2" customWidth="1"/>
    <col min="1556" max="1556" width="14.28515625" style="2" customWidth="1"/>
    <col min="1557" max="1792" width="11.42578125" style="2"/>
    <col min="1793" max="1793" width="9.5703125" style="2" customWidth="1"/>
    <col min="1794" max="1794" width="13.7109375" style="2" customWidth="1"/>
    <col min="1795" max="1795" width="39.85546875" style="2" customWidth="1"/>
    <col min="1796" max="1796" width="18.7109375" style="2" customWidth="1"/>
    <col min="1797" max="1797" width="16.85546875" style="2" customWidth="1"/>
    <col min="1798" max="1798" width="12.7109375" style="2" customWidth="1"/>
    <col min="1799" max="1799" width="17.85546875" style="2" customWidth="1"/>
    <col min="1800" max="1800" width="15.140625" style="2" customWidth="1"/>
    <col min="1801" max="1801" width="12.7109375" style="2" customWidth="1"/>
    <col min="1802" max="1802" width="13.42578125" style="2" customWidth="1"/>
    <col min="1803" max="1803" width="12.7109375" style="2" customWidth="1"/>
    <col min="1804" max="1804" width="13.7109375" style="2" customWidth="1"/>
    <col min="1805" max="1805" width="28.7109375" style="2" customWidth="1"/>
    <col min="1806" max="1806" width="18.140625" style="2" customWidth="1"/>
    <col min="1807" max="1807" width="19.28515625" style="2" customWidth="1"/>
    <col min="1808" max="1808" width="12.5703125" style="2" customWidth="1"/>
    <col min="1809" max="1809" width="16.7109375" style="2" customWidth="1"/>
    <col min="1810" max="1810" width="16.28515625" style="2" customWidth="1"/>
    <col min="1811" max="1811" width="12.7109375" style="2" customWidth="1"/>
    <col min="1812" max="1812" width="14.28515625" style="2" customWidth="1"/>
    <col min="1813" max="2048" width="11.42578125" style="2"/>
    <col min="2049" max="2049" width="9.5703125" style="2" customWidth="1"/>
    <col min="2050" max="2050" width="13.7109375" style="2" customWidth="1"/>
    <col min="2051" max="2051" width="39.85546875" style="2" customWidth="1"/>
    <col min="2052" max="2052" width="18.7109375" style="2" customWidth="1"/>
    <col min="2053" max="2053" width="16.85546875" style="2" customWidth="1"/>
    <col min="2054" max="2054" width="12.7109375" style="2" customWidth="1"/>
    <col min="2055" max="2055" width="17.85546875" style="2" customWidth="1"/>
    <col min="2056" max="2056" width="15.140625" style="2" customWidth="1"/>
    <col min="2057" max="2057" width="12.7109375" style="2" customWidth="1"/>
    <col min="2058" max="2058" width="13.42578125" style="2" customWidth="1"/>
    <col min="2059" max="2059" width="12.7109375" style="2" customWidth="1"/>
    <col min="2060" max="2060" width="13.7109375" style="2" customWidth="1"/>
    <col min="2061" max="2061" width="28.7109375" style="2" customWidth="1"/>
    <col min="2062" max="2062" width="18.140625" style="2" customWidth="1"/>
    <col min="2063" max="2063" width="19.28515625" style="2" customWidth="1"/>
    <col min="2064" max="2064" width="12.5703125" style="2" customWidth="1"/>
    <col min="2065" max="2065" width="16.7109375" style="2" customWidth="1"/>
    <col min="2066" max="2066" width="16.28515625" style="2" customWidth="1"/>
    <col min="2067" max="2067" width="12.7109375" style="2" customWidth="1"/>
    <col min="2068" max="2068" width="14.28515625" style="2" customWidth="1"/>
    <col min="2069" max="2304" width="11.42578125" style="2"/>
    <col min="2305" max="2305" width="9.5703125" style="2" customWidth="1"/>
    <col min="2306" max="2306" width="13.7109375" style="2" customWidth="1"/>
    <col min="2307" max="2307" width="39.85546875" style="2" customWidth="1"/>
    <col min="2308" max="2308" width="18.7109375" style="2" customWidth="1"/>
    <col min="2309" max="2309" width="16.85546875" style="2" customWidth="1"/>
    <col min="2310" max="2310" width="12.7109375" style="2" customWidth="1"/>
    <col min="2311" max="2311" width="17.85546875" style="2" customWidth="1"/>
    <col min="2312" max="2312" width="15.140625" style="2" customWidth="1"/>
    <col min="2313" max="2313" width="12.7109375" style="2" customWidth="1"/>
    <col min="2314" max="2314" width="13.42578125" style="2" customWidth="1"/>
    <col min="2315" max="2315" width="12.7109375" style="2" customWidth="1"/>
    <col min="2316" max="2316" width="13.7109375" style="2" customWidth="1"/>
    <col min="2317" max="2317" width="28.7109375" style="2" customWidth="1"/>
    <col min="2318" max="2318" width="18.140625" style="2" customWidth="1"/>
    <col min="2319" max="2319" width="19.28515625" style="2" customWidth="1"/>
    <col min="2320" max="2320" width="12.5703125" style="2" customWidth="1"/>
    <col min="2321" max="2321" width="16.7109375" style="2" customWidth="1"/>
    <col min="2322" max="2322" width="16.28515625" style="2" customWidth="1"/>
    <col min="2323" max="2323" width="12.7109375" style="2" customWidth="1"/>
    <col min="2324" max="2324" width="14.28515625" style="2" customWidth="1"/>
    <col min="2325" max="2560" width="11.42578125" style="2"/>
    <col min="2561" max="2561" width="9.5703125" style="2" customWidth="1"/>
    <col min="2562" max="2562" width="13.7109375" style="2" customWidth="1"/>
    <col min="2563" max="2563" width="39.85546875" style="2" customWidth="1"/>
    <col min="2564" max="2564" width="18.7109375" style="2" customWidth="1"/>
    <col min="2565" max="2565" width="16.85546875" style="2" customWidth="1"/>
    <col min="2566" max="2566" width="12.7109375" style="2" customWidth="1"/>
    <col min="2567" max="2567" width="17.85546875" style="2" customWidth="1"/>
    <col min="2568" max="2568" width="15.140625" style="2" customWidth="1"/>
    <col min="2569" max="2569" width="12.7109375" style="2" customWidth="1"/>
    <col min="2570" max="2570" width="13.42578125" style="2" customWidth="1"/>
    <col min="2571" max="2571" width="12.7109375" style="2" customWidth="1"/>
    <col min="2572" max="2572" width="13.7109375" style="2" customWidth="1"/>
    <col min="2573" max="2573" width="28.7109375" style="2" customWidth="1"/>
    <col min="2574" max="2574" width="18.140625" style="2" customWidth="1"/>
    <col min="2575" max="2575" width="19.28515625" style="2" customWidth="1"/>
    <col min="2576" max="2576" width="12.5703125" style="2" customWidth="1"/>
    <col min="2577" max="2577" width="16.7109375" style="2" customWidth="1"/>
    <col min="2578" max="2578" width="16.28515625" style="2" customWidth="1"/>
    <col min="2579" max="2579" width="12.7109375" style="2" customWidth="1"/>
    <col min="2580" max="2580" width="14.28515625" style="2" customWidth="1"/>
    <col min="2581" max="2816" width="11.42578125" style="2"/>
    <col min="2817" max="2817" width="9.5703125" style="2" customWidth="1"/>
    <col min="2818" max="2818" width="13.7109375" style="2" customWidth="1"/>
    <col min="2819" max="2819" width="39.85546875" style="2" customWidth="1"/>
    <col min="2820" max="2820" width="18.7109375" style="2" customWidth="1"/>
    <col min="2821" max="2821" width="16.85546875" style="2" customWidth="1"/>
    <col min="2822" max="2822" width="12.7109375" style="2" customWidth="1"/>
    <col min="2823" max="2823" width="17.85546875" style="2" customWidth="1"/>
    <col min="2824" max="2824" width="15.140625" style="2" customWidth="1"/>
    <col min="2825" max="2825" width="12.7109375" style="2" customWidth="1"/>
    <col min="2826" max="2826" width="13.42578125" style="2" customWidth="1"/>
    <col min="2827" max="2827" width="12.7109375" style="2" customWidth="1"/>
    <col min="2828" max="2828" width="13.7109375" style="2" customWidth="1"/>
    <col min="2829" max="2829" width="28.7109375" style="2" customWidth="1"/>
    <col min="2830" max="2830" width="18.140625" style="2" customWidth="1"/>
    <col min="2831" max="2831" width="19.28515625" style="2" customWidth="1"/>
    <col min="2832" max="2832" width="12.5703125" style="2" customWidth="1"/>
    <col min="2833" max="2833" width="16.7109375" style="2" customWidth="1"/>
    <col min="2834" max="2834" width="16.28515625" style="2" customWidth="1"/>
    <col min="2835" max="2835" width="12.7109375" style="2" customWidth="1"/>
    <col min="2836" max="2836" width="14.28515625" style="2" customWidth="1"/>
    <col min="2837" max="3072" width="11.42578125" style="2"/>
    <col min="3073" max="3073" width="9.5703125" style="2" customWidth="1"/>
    <col min="3074" max="3074" width="13.7109375" style="2" customWidth="1"/>
    <col min="3075" max="3075" width="39.85546875" style="2" customWidth="1"/>
    <col min="3076" max="3076" width="18.7109375" style="2" customWidth="1"/>
    <col min="3077" max="3077" width="16.85546875" style="2" customWidth="1"/>
    <col min="3078" max="3078" width="12.7109375" style="2" customWidth="1"/>
    <col min="3079" max="3079" width="17.85546875" style="2" customWidth="1"/>
    <col min="3080" max="3080" width="15.140625" style="2" customWidth="1"/>
    <col min="3081" max="3081" width="12.7109375" style="2" customWidth="1"/>
    <col min="3082" max="3082" width="13.42578125" style="2" customWidth="1"/>
    <col min="3083" max="3083" width="12.7109375" style="2" customWidth="1"/>
    <col min="3084" max="3084" width="13.7109375" style="2" customWidth="1"/>
    <col min="3085" max="3085" width="28.7109375" style="2" customWidth="1"/>
    <col min="3086" max="3086" width="18.140625" style="2" customWidth="1"/>
    <col min="3087" max="3087" width="19.28515625" style="2" customWidth="1"/>
    <col min="3088" max="3088" width="12.5703125" style="2" customWidth="1"/>
    <col min="3089" max="3089" width="16.7109375" style="2" customWidth="1"/>
    <col min="3090" max="3090" width="16.28515625" style="2" customWidth="1"/>
    <col min="3091" max="3091" width="12.7109375" style="2" customWidth="1"/>
    <col min="3092" max="3092" width="14.28515625" style="2" customWidth="1"/>
    <col min="3093" max="3328" width="11.42578125" style="2"/>
    <col min="3329" max="3329" width="9.5703125" style="2" customWidth="1"/>
    <col min="3330" max="3330" width="13.7109375" style="2" customWidth="1"/>
    <col min="3331" max="3331" width="39.85546875" style="2" customWidth="1"/>
    <col min="3332" max="3332" width="18.7109375" style="2" customWidth="1"/>
    <col min="3333" max="3333" width="16.85546875" style="2" customWidth="1"/>
    <col min="3334" max="3334" width="12.7109375" style="2" customWidth="1"/>
    <col min="3335" max="3335" width="17.85546875" style="2" customWidth="1"/>
    <col min="3336" max="3336" width="15.140625" style="2" customWidth="1"/>
    <col min="3337" max="3337" width="12.7109375" style="2" customWidth="1"/>
    <col min="3338" max="3338" width="13.42578125" style="2" customWidth="1"/>
    <col min="3339" max="3339" width="12.7109375" style="2" customWidth="1"/>
    <col min="3340" max="3340" width="13.7109375" style="2" customWidth="1"/>
    <col min="3341" max="3341" width="28.7109375" style="2" customWidth="1"/>
    <col min="3342" max="3342" width="18.140625" style="2" customWidth="1"/>
    <col min="3343" max="3343" width="19.28515625" style="2" customWidth="1"/>
    <col min="3344" max="3344" width="12.5703125" style="2" customWidth="1"/>
    <col min="3345" max="3345" width="16.7109375" style="2" customWidth="1"/>
    <col min="3346" max="3346" width="16.28515625" style="2" customWidth="1"/>
    <col min="3347" max="3347" width="12.7109375" style="2" customWidth="1"/>
    <col min="3348" max="3348" width="14.28515625" style="2" customWidth="1"/>
    <col min="3349" max="3584" width="11.42578125" style="2"/>
    <col min="3585" max="3585" width="9.5703125" style="2" customWidth="1"/>
    <col min="3586" max="3586" width="13.7109375" style="2" customWidth="1"/>
    <col min="3587" max="3587" width="39.85546875" style="2" customWidth="1"/>
    <col min="3588" max="3588" width="18.7109375" style="2" customWidth="1"/>
    <col min="3589" max="3589" width="16.85546875" style="2" customWidth="1"/>
    <col min="3590" max="3590" width="12.7109375" style="2" customWidth="1"/>
    <col min="3591" max="3591" width="17.85546875" style="2" customWidth="1"/>
    <col min="3592" max="3592" width="15.140625" style="2" customWidth="1"/>
    <col min="3593" max="3593" width="12.7109375" style="2" customWidth="1"/>
    <col min="3594" max="3594" width="13.42578125" style="2" customWidth="1"/>
    <col min="3595" max="3595" width="12.7109375" style="2" customWidth="1"/>
    <col min="3596" max="3596" width="13.7109375" style="2" customWidth="1"/>
    <col min="3597" max="3597" width="28.7109375" style="2" customWidth="1"/>
    <col min="3598" max="3598" width="18.140625" style="2" customWidth="1"/>
    <col min="3599" max="3599" width="19.28515625" style="2" customWidth="1"/>
    <col min="3600" max="3600" width="12.5703125" style="2" customWidth="1"/>
    <col min="3601" max="3601" width="16.7109375" style="2" customWidth="1"/>
    <col min="3602" max="3602" width="16.28515625" style="2" customWidth="1"/>
    <col min="3603" max="3603" width="12.7109375" style="2" customWidth="1"/>
    <col min="3604" max="3604" width="14.28515625" style="2" customWidth="1"/>
    <col min="3605" max="3840" width="11.42578125" style="2"/>
    <col min="3841" max="3841" width="9.5703125" style="2" customWidth="1"/>
    <col min="3842" max="3842" width="13.7109375" style="2" customWidth="1"/>
    <col min="3843" max="3843" width="39.85546875" style="2" customWidth="1"/>
    <col min="3844" max="3844" width="18.7109375" style="2" customWidth="1"/>
    <col min="3845" max="3845" width="16.85546875" style="2" customWidth="1"/>
    <col min="3846" max="3846" width="12.7109375" style="2" customWidth="1"/>
    <col min="3847" max="3847" width="17.85546875" style="2" customWidth="1"/>
    <col min="3848" max="3848" width="15.140625" style="2" customWidth="1"/>
    <col min="3849" max="3849" width="12.7109375" style="2" customWidth="1"/>
    <col min="3850" max="3850" width="13.42578125" style="2" customWidth="1"/>
    <col min="3851" max="3851" width="12.7109375" style="2" customWidth="1"/>
    <col min="3852" max="3852" width="13.7109375" style="2" customWidth="1"/>
    <col min="3853" max="3853" width="28.7109375" style="2" customWidth="1"/>
    <col min="3854" max="3854" width="18.140625" style="2" customWidth="1"/>
    <col min="3855" max="3855" width="19.28515625" style="2" customWidth="1"/>
    <col min="3856" max="3856" width="12.5703125" style="2" customWidth="1"/>
    <col min="3857" max="3857" width="16.7109375" style="2" customWidth="1"/>
    <col min="3858" max="3858" width="16.28515625" style="2" customWidth="1"/>
    <col min="3859" max="3859" width="12.7109375" style="2" customWidth="1"/>
    <col min="3860" max="3860" width="14.28515625" style="2" customWidth="1"/>
    <col min="3861" max="4096" width="11.42578125" style="2"/>
    <col min="4097" max="4097" width="9.5703125" style="2" customWidth="1"/>
    <col min="4098" max="4098" width="13.7109375" style="2" customWidth="1"/>
    <col min="4099" max="4099" width="39.85546875" style="2" customWidth="1"/>
    <col min="4100" max="4100" width="18.7109375" style="2" customWidth="1"/>
    <col min="4101" max="4101" width="16.85546875" style="2" customWidth="1"/>
    <col min="4102" max="4102" width="12.7109375" style="2" customWidth="1"/>
    <col min="4103" max="4103" width="17.85546875" style="2" customWidth="1"/>
    <col min="4104" max="4104" width="15.140625" style="2" customWidth="1"/>
    <col min="4105" max="4105" width="12.7109375" style="2" customWidth="1"/>
    <col min="4106" max="4106" width="13.42578125" style="2" customWidth="1"/>
    <col min="4107" max="4107" width="12.7109375" style="2" customWidth="1"/>
    <col min="4108" max="4108" width="13.7109375" style="2" customWidth="1"/>
    <col min="4109" max="4109" width="28.7109375" style="2" customWidth="1"/>
    <col min="4110" max="4110" width="18.140625" style="2" customWidth="1"/>
    <col min="4111" max="4111" width="19.28515625" style="2" customWidth="1"/>
    <col min="4112" max="4112" width="12.5703125" style="2" customWidth="1"/>
    <col min="4113" max="4113" width="16.7109375" style="2" customWidth="1"/>
    <col min="4114" max="4114" width="16.28515625" style="2" customWidth="1"/>
    <col min="4115" max="4115" width="12.7109375" style="2" customWidth="1"/>
    <col min="4116" max="4116" width="14.28515625" style="2" customWidth="1"/>
    <col min="4117" max="4352" width="11.42578125" style="2"/>
    <col min="4353" max="4353" width="9.5703125" style="2" customWidth="1"/>
    <col min="4354" max="4354" width="13.7109375" style="2" customWidth="1"/>
    <col min="4355" max="4355" width="39.85546875" style="2" customWidth="1"/>
    <col min="4356" max="4356" width="18.7109375" style="2" customWidth="1"/>
    <col min="4357" max="4357" width="16.85546875" style="2" customWidth="1"/>
    <col min="4358" max="4358" width="12.7109375" style="2" customWidth="1"/>
    <col min="4359" max="4359" width="17.85546875" style="2" customWidth="1"/>
    <col min="4360" max="4360" width="15.140625" style="2" customWidth="1"/>
    <col min="4361" max="4361" width="12.7109375" style="2" customWidth="1"/>
    <col min="4362" max="4362" width="13.42578125" style="2" customWidth="1"/>
    <col min="4363" max="4363" width="12.7109375" style="2" customWidth="1"/>
    <col min="4364" max="4364" width="13.7109375" style="2" customWidth="1"/>
    <col min="4365" max="4365" width="28.7109375" style="2" customWidth="1"/>
    <col min="4366" max="4366" width="18.140625" style="2" customWidth="1"/>
    <col min="4367" max="4367" width="19.28515625" style="2" customWidth="1"/>
    <col min="4368" max="4368" width="12.5703125" style="2" customWidth="1"/>
    <col min="4369" max="4369" width="16.7109375" style="2" customWidth="1"/>
    <col min="4370" max="4370" width="16.28515625" style="2" customWidth="1"/>
    <col min="4371" max="4371" width="12.7109375" style="2" customWidth="1"/>
    <col min="4372" max="4372" width="14.28515625" style="2" customWidth="1"/>
    <col min="4373" max="4608" width="11.42578125" style="2"/>
    <col min="4609" max="4609" width="9.5703125" style="2" customWidth="1"/>
    <col min="4610" max="4610" width="13.7109375" style="2" customWidth="1"/>
    <col min="4611" max="4611" width="39.85546875" style="2" customWidth="1"/>
    <col min="4612" max="4612" width="18.7109375" style="2" customWidth="1"/>
    <col min="4613" max="4613" width="16.85546875" style="2" customWidth="1"/>
    <col min="4614" max="4614" width="12.7109375" style="2" customWidth="1"/>
    <col min="4615" max="4615" width="17.85546875" style="2" customWidth="1"/>
    <col min="4616" max="4616" width="15.140625" style="2" customWidth="1"/>
    <col min="4617" max="4617" width="12.7109375" style="2" customWidth="1"/>
    <col min="4618" max="4618" width="13.42578125" style="2" customWidth="1"/>
    <col min="4619" max="4619" width="12.7109375" style="2" customWidth="1"/>
    <col min="4620" max="4620" width="13.7109375" style="2" customWidth="1"/>
    <col min="4621" max="4621" width="28.7109375" style="2" customWidth="1"/>
    <col min="4622" max="4622" width="18.140625" style="2" customWidth="1"/>
    <col min="4623" max="4623" width="19.28515625" style="2" customWidth="1"/>
    <col min="4624" max="4624" width="12.5703125" style="2" customWidth="1"/>
    <col min="4625" max="4625" width="16.7109375" style="2" customWidth="1"/>
    <col min="4626" max="4626" width="16.28515625" style="2" customWidth="1"/>
    <col min="4627" max="4627" width="12.7109375" style="2" customWidth="1"/>
    <col min="4628" max="4628" width="14.28515625" style="2" customWidth="1"/>
    <col min="4629" max="4864" width="11.42578125" style="2"/>
    <col min="4865" max="4865" width="9.5703125" style="2" customWidth="1"/>
    <col min="4866" max="4866" width="13.7109375" style="2" customWidth="1"/>
    <col min="4867" max="4867" width="39.85546875" style="2" customWidth="1"/>
    <col min="4868" max="4868" width="18.7109375" style="2" customWidth="1"/>
    <col min="4869" max="4869" width="16.85546875" style="2" customWidth="1"/>
    <col min="4870" max="4870" width="12.7109375" style="2" customWidth="1"/>
    <col min="4871" max="4871" width="17.85546875" style="2" customWidth="1"/>
    <col min="4872" max="4872" width="15.140625" style="2" customWidth="1"/>
    <col min="4873" max="4873" width="12.7109375" style="2" customWidth="1"/>
    <col min="4874" max="4874" width="13.42578125" style="2" customWidth="1"/>
    <col min="4875" max="4875" width="12.7109375" style="2" customWidth="1"/>
    <col min="4876" max="4876" width="13.7109375" style="2" customWidth="1"/>
    <col min="4877" max="4877" width="28.7109375" style="2" customWidth="1"/>
    <col min="4878" max="4878" width="18.140625" style="2" customWidth="1"/>
    <col min="4879" max="4879" width="19.28515625" style="2" customWidth="1"/>
    <col min="4880" max="4880" width="12.5703125" style="2" customWidth="1"/>
    <col min="4881" max="4881" width="16.7109375" style="2" customWidth="1"/>
    <col min="4882" max="4882" width="16.28515625" style="2" customWidth="1"/>
    <col min="4883" max="4883" width="12.7109375" style="2" customWidth="1"/>
    <col min="4884" max="4884" width="14.28515625" style="2" customWidth="1"/>
    <col min="4885" max="5120" width="11.42578125" style="2"/>
    <col min="5121" max="5121" width="9.5703125" style="2" customWidth="1"/>
    <col min="5122" max="5122" width="13.7109375" style="2" customWidth="1"/>
    <col min="5123" max="5123" width="39.85546875" style="2" customWidth="1"/>
    <col min="5124" max="5124" width="18.7109375" style="2" customWidth="1"/>
    <col min="5125" max="5125" width="16.85546875" style="2" customWidth="1"/>
    <col min="5126" max="5126" width="12.7109375" style="2" customWidth="1"/>
    <col min="5127" max="5127" width="17.85546875" style="2" customWidth="1"/>
    <col min="5128" max="5128" width="15.140625" style="2" customWidth="1"/>
    <col min="5129" max="5129" width="12.7109375" style="2" customWidth="1"/>
    <col min="5130" max="5130" width="13.42578125" style="2" customWidth="1"/>
    <col min="5131" max="5131" width="12.7109375" style="2" customWidth="1"/>
    <col min="5132" max="5132" width="13.7109375" style="2" customWidth="1"/>
    <col min="5133" max="5133" width="28.7109375" style="2" customWidth="1"/>
    <col min="5134" max="5134" width="18.140625" style="2" customWidth="1"/>
    <col min="5135" max="5135" width="19.28515625" style="2" customWidth="1"/>
    <col min="5136" max="5136" width="12.5703125" style="2" customWidth="1"/>
    <col min="5137" max="5137" width="16.7109375" style="2" customWidth="1"/>
    <col min="5138" max="5138" width="16.28515625" style="2" customWidth="1"/>
    <col min="5139" max="5139" width="12.7109375" style="2" customWidth="1"/>
    <col min="5140" max="5140" width="14.28515625" style="2" customWidth="1"/>
    <col min="5141" max="5376" width="11.42578125" style="2"/>
    <col min="5377" max="5377" width="9.5703125" style="2" customWidth="1"/>
    <col min="5378" max="5378" width="13.7109375" style="2" customWidth="1"/>
    <col min="5379" max="5379" width="39.85546875" style="2" customWidth="1"/>
    <col min="5380" max="5380" width="18.7109375" style="2" customWidth="1"/>
    <col min="5381" max="5381" width="16.85546875" style="2" customWidth="1"/>
    <col min="5382" max="5382" width="12.7109375" style="2" customWidth="1"/>
    <col min="5383" max="5383" width="17.85546875" style="2" customWidth="1"/>
    <col min="5384" max="5384" width="15.140625" style="2" customWidth="1"/>
    <col min="5385" max="5385" width="12.7109375" style="2" customWidth="1"/>
    <col min="5386" max="5386" width="13.42578125" style="2" customWidth="1"/>
    <col min="5387" max="5387" width="12.7109375" style="2" customWidth="1"/>
    <col min="5388" max="5388" width="13.7109375" style="2" customWidth="1"/>
    <col min="5389" max="5389" width="28.7109375" style="2" customWidth="1"/>
    <col min="5390" max="5390" width="18.140625" style="2" customWidth="1"/>
    <col min="5391" max="5391" width="19.28515625" style="2" customWidth="1"/>
    <col min="5392" max="5392" width="12.5703125" style="2" customWidth="1"/>
    <col min="5393" max="5393" width="16.7109375" style="2" customWidth="1"/>
    <col min="5394" max="5394" width="16.28515625" style="2" customWidth="1"/>
    <col min="5395" max="5395" width="12.7109375" style="2" customWidth="1"/>
    <col min="5396" max="5396" width="14.28515625" style="2" customWidth="1"/>
    <col min="5397" max="5632" width="11.42578125" style="2"/>
    <col min="5633" max="5633" width="9.5703125" style="2" customWidth="1"/>
    <col min="5634" max="5634" width="13.7109375" style="2" customWidth="1"/>
    <col min="5635" max="5635" width="39.85546875" style="2" customWidth="1"/>
    <col min="5636" max="5636" width="18.7109375" style="2" customWidth="1"/>
    <col min="5637" max="5637" width="16.85546875" style="2" customWidth="1"/>
    <col min="5638" max="5638" width="12.7109375" style="2" customWidth="1"/>
    <col min="5639" max="5639" width="17.85546875" style="2" customWidth="1"/>
    <col min="5640" max="5640" width="15.140625" style="2" customWidth="1"/>
    <col min="5641" max="5641" width="12.7109375" style="2" customWidth="1"/>
    <col min="5642" max="5642" width="13.42578125" style="2" customWidth="1"/>
    <col min="5643" max="5643" width="12.7109375" style="2" customWidth="1"/>
    <col min="5644" max="5644" width="13.7109375" style="2" customWidth="1"/>
    <col min="5645" max="5645" width="28.7109375" style="2" customWidth="1"/>
    <col min="5646" max="5646" width="18.140625" style="2" customWidth="1"/>
    <col min="5647" max="5647" width="19.28515625" style="2" customWidth="1"/>
    <col min="5648" max="5648" width="12.5703125" style="2" customWidth="1"/>
    <col min="5649" max="5649" width="16.7109375" style="2" customWidth="1"/>
    <col min="5650" max="5650" width="16.28515625" style="2" customWidth="1"/>
    <col min="5651" max="5651" width="12.7109375" style="2" customWidth="1"/>
    <col min="5652" max="5652" width="14.28515625" style="2" customWidth="1"/>
    <col min="5653" max="5888" width="11.42578125" style="2"/>
    <col min="5889" max="5889" width="9.5703125" style="2" customWidth="1"/>
    <col min="5890" max="5890" width="13.7109375" style="2" customWidth="1"/>
    <col min="5891" max="5891" width="39.85546875" style="2" customWidth="1"/>
    <col min="5892" max="5892" width="18.7109375" style="2" customWidth="1"/>
    <col min="5893" max="5893" width="16.85546875" style="2" customWidth="1"/>
    <col min="5894" max="5894" width="12.7109375" style="2" customWidth="1"/>
    <col min="5895" max="5895" width="17.85546875" style="2" customWidth="1"/>
    <col min="5896" max="5896" width="15.140625" style="2" customWidth="1"/>
    <col min="5897" max="5897" width="12.7109375" style="2" customWidth="1"/>
    <col min="5898" max="5898" width="13.42578125" style="2" customWidth="1"/>
    <col min="5899" max="5899" width="12.7109375" style="2" customWidth="1"/>
    <col min="5900" max="5900" width="13.7109375" style="2" customWidth="1"/>
    <col min="5901" max="5901" width="28.7109375" style="2" customWidth="1"/>
    <col min="5902" max="5902" width="18.140625" style="2" customWidth="1"/>
    <col min="5903" max="5903" width="19.28515625" style="2" customWidth="1"/>
    <col min="5904" max="5904" width="12.5703125" style="2" customWidth="1"/>
    <col min="5905" max="5905" width="16.7109375" style="2" customWidth="1"/>
    <col min="5906" max="5906" width="16.28515625" style="2" customWidth="1"/>
    <col min="5907" max="5907" width="12.7109375" style="2" customWidth="1"/>
    <col min="5908" max="5908" width="14.28515625" style="2" customWidth="1"/>
    <col min="5909" max="6144" width="11.42578125" style="2"/>
    <col min="6145" max="6145" width="9.5703125" style="2" customWidth="1"/>
    <col min="6146" max="6146" width="13.7109375" style="2" customWidth="1"/>
    <col min="6147" max="6147" width="39.85546875" style="2" customWidth="1"/>
    <col min="6148" max="6148" width="18.7109375" style="2" customWidth="1"/>
    <col min="6149" max="6149" width="16.85546875" style="2" customWidth="1"/>
    <col min="6150" max="6150" width="12.7109375" style="2" customWidth="1"/>
    <col min="6151" max="6151" width="17.85546875" style="2" customWidth="1"/>
    <col min="6152" max="6152" width="15.140625" style="2" customWidth="1"/>
    <col min="6153" max="6153" width="12.7109375" style="2" customWidth="1"/>
    <col min="6154" max="6154" width="13.42578125" style="2" customWidth="1"/>
    <col min="6155" max="6155" width="12.7109375" style="2" customWidth="1"/>
    <col min="6156" max="6156" width="13.7109375" style="2" customWidth="1"/>
    <col min="6157" max="6157" width="28.7109375" style="2" customWidth="1"/>
    <col min="6158" max="6158" width="18.140625" style="2" customWidth="1"/>
    <col min="6159" max="6159" width="19.28515625" style="2" customWidth="1"/>
    <col min="6160" max="6160" width="12.5703125" style="2" customWidth="1"/>
    <col min="6161" max="6161" width="16.7109375" style="2" customWidth="1"/>
    <col min="6162" max="6162" width="16.28515625" style="2" customWidth="1"/>
    <col min="6163" max="6163" width="12.7109375" style="2" customWidth="1"/>
    <col min="6164" max="6164" width="14.28515625" style="2" customWidth="1"/>
    <col min="6165" max="6400" width="11.42578125" style="2"/>
    <col min="6401" max="6401" width="9.5703125" style="2" customWidth="1"/>
    <col min="6402" max="6402" width="13.7109375" style="2" customWidth="1"/>
    <col min="6403" max="6403" width="39.85546875" style="2" customWidth="1"/>
    <col min="6404" max="6404" width="18.7109375" style="2" customWidth="1"/>
    <col min="6405" max="6405" width="16.85546875" style="2" customWidth="1"/>
    <col min="6406" max="6406" width="12.7109375" style="2" customWidth="1"/>
    <col min="6407" max="6407" width="17.85546875" style="2" customWidth="1"/>
    <col min="6408" max="6408" width="15.140625" style="2" customWidth="1"/>
    <col min="6409" max="6409" width="12.7109375" style="2" customWidth="1"/>
    <col min="6410" max="6410" width="13.42578125" style="2" customWidth="1"/>
    <col min="6411" max="6411" width="12.7109375" style="2" customWidth="1"/>
    <col min="6412" max="6412" width="13.7109375" style="2" customWidth="1"/>
    <col min="6413" max="6413" width="28.7109375" style="2" customWidth="1"/>
    <col min="6414" max="6414" width="18.140625" style="2" customWidth="1"/>
    <col min="6415" max="6415" width="19.28515625" style="2" customWidth="1"/>
    <col min="6416" max="6416" width="12.5703125" style="2" customWidth="1"/>
    <col min="6417" max="6417" width="16.7109375" style="2" customWidth="1"/>
    <col min="6418" max="6418" width="16.28515625" style="2" customWidth="1"/>
    <col min="6419" max="6419" width="12.7109375" style="2" customWidth="1"/>
    <col min="6420" max="6420" width="14.28515625" style="2" customWidth="1"/>
    <col min="6421" max="6656" width="11.42578125" style="2"/>
    <col min="6657" max="6657" width="9.5703125" style="2" customWidth="1"/>
    <col min="6658" max="6658" width="13.7109375" style="2" customWidth="1"/>
    <col min="6659" max="6659" width="39.85546875" style="2" customWidth="1"/>
    <col min="6660" max="6660" width="18.7109375" style="2" customWidth="1"/>
    <col min="6661" max="6661" width="16.85546875" style="2" customWidth="1"/>
    <col min="6662" max="6662" width="12.7109375" style="2" customWidth="1"/>
    <col min="6663" max="6663" width="17.85546875" style="2" customWidth="1"/>
    <col min="6664" max="6664" width="15.140625" style="2" customWidth="1"/>
    <col min="6665" max="6665" width="12.7109375" style="2" customWidth="1"/>
    <col min="6666" max="6666" width="13.42578125" style="2" customWidth="1"/>
    <col min="6667" max="6667" width="12.7109375" style="2" customWidth="1"/>
    <col min="6668" max="6668" width="13.7109375" style="2" customWidth="1"/>
    <col min="6669" max="6669" width="28.7109375" style="2" customWidth="1"/>
    <col min="6670" max="6670" width="18.140625" style="2" customWidth="1"/>
    <col min="6671" max="6671" width="19.28515625" style="2" customWidth="1"/>
    <col min="6672" max="6672" width="12.5703125" style="2" customWidth="1"/>
    <col min="6673" max="6673" width="16.7109375" style="2" customWidth="1"/>
    <col min="6674" max="6674" width="16.28515625" style="2" customWidth="1"/>
    <col min="6675" max="6675" width="12.7109375" style="2" customWidth="1"/>
    <col min="6676" max="6676" width="14.28515625" style="2" customWidth="1"/>
    <col min="6677" max="6912" width="11.42578125" style="2"/>
    <col min="6913" max="6913" width="9.5703125" style="2" customWidth="1"/>
    <col min="6914" max="6914" width="13.7109375" style="2" customWidth="1"/>
    <col min="6915" max="6915" width="39.85546875" style="2" customWidth="1"/>
    <col min="6916" max="6916" width="18.7109375" style="2" customWidth="1"/>
    <col min="6917" max="6917" width="16.85546875" style="2" customWidth="1"/>
    <col min="6918" max="6918" width="12.7109375" style="2" customWidth="1"/>
    <col min="6919" max="6919" width="17.85546875" style="2" customWidth="1"/>
    <col min="6920" max="6920" width="15.140625" style="2" customWidth="1"/>
    <col min="6921" max="6921" width="12.7109375" style="2" customWidth="1"/>
    <col min="6922" max="6922" width="13.42578125" style="2" customWidth="1"/>
    <col min="6923" max="6923" width="12.7109375" style="2" customWidth="1"/>
    <col min="6924" max="6924" width="13.7109375" style="2" customWidth="1"/>
    <col min="6925" max="6925" width="28.7109375" style="2" customWidth="1"/>
    <col min="6926" max="6926" width="18.140625" style="2" customWidth="1"/>
    <col min="6927" max="6927" width="19.28515625" style="2" customWidth="1"/>
    <col min="6928" max="6928" width="12.5703125" style="2" customWidth="1"/>
    <col min="6929" max="6929" width="16.7109375" style="2" customWidth="1"/>
    <col min="6930" max="6930" width="16.28515625" style="2" customWidth="1"/>
    <col min="6931" max="6931" width="12.7109375" style="2" customWidth="1"/>
    <col min="6932" max="6932" width="14.28515625" style="2" customWidth="1"/>
    <col min="6933" max="7168" width="11.42578125" style="2"/>
    <col min="7169" max="7169" width="9.5703125" style="2" customWidth="1"/>
    <col min="7170" max="7170" width="13.7109375" style="2" customWidth="1"/>
    <col min="7171" max="7171" width="39.85546875" style="2" customWidth="1"/>
    <col min="7172" max="7172" width="18.7109375" style="2" customWidth="1"/>
    <col min="7173" max="7173" width="16.85546875" style="2" customWidth="1"/>
    <col min="7174" max="7174" width="12.7109375" style="2" customWidth="1"/>
    <col min="7175" max="7175" width="17.85546875" style="2" customWidth="1"/>
    <col min="7176" max="7176" width="15.140625" style="2" customWidth="1"/>
    <col min="7177" max="7177" width="12.7109375" style="2" customWidth="1"/>
    <col min="7178" max="7178" width="13.42578125" style="2" customWidth="1"/>
    <col min="7179" max="7179" width="12.7109375" style="2" customWidth="1"/>
    <col min="7180" max="7180" width="13.7109375" style="2" customWidth="1"/>
    <col min="7181" max="7181" width="28.7109375" style="2" customWidth="1"/>
    <col min="7182" max="7182" width="18.140625" style="2" customWidth="1"/>
    <col min="7183" max="7183" width="19.28515625" style="2" customWidth="1"/>
    <col min="7184" max="7184" width="12.5703125" style="2" customWidth="1"/>
    <col min="7185" max="7185" width="16.7109375" style="2" customWidth="1"/>
    <col min="7186" max="7186" width="16.28515625" style="2" customWidth="1"/>
    <col min="7187" max="7187" width="12.7109375" style="2" customWidth="1"/>
    <col min="7188" max="7188" width="14.28515625" style="2" customWidth="1"/>
    <col min="7189" max="7424" width="11.42578125" style="2"/>
    <col min="7425" max="7425" width="9.5703125" style="2" customWidth="1"/>
    <col min="7426" max="7426" width="13.7109375" style="2" customWidth="1"/>
    <col min="7427" max="7427" width="39.85546875" style="2" customWidth="1"/>
    <col min="7428" max="7428" width="18.7109375" style="2" customWidth="1"/>
    <col min="7429" max="7429" width="16.85546875" style="2" customWidth="1"/>
    <col min="7430" max="7430" width="12.7109375" style="2" customWidth="1"/>
    <col min="7431" max="7431" width="17.85546875" style="2" customWidth="1"/>
    <col min="7432" max="7432" width="15.140625" style="2" customWidth="1"/>
    <col min="7433" max="7433" width="12.7109375" style="2" customWidth="1"/>
    <col min="7434" max="7434" width="13.42578125" style="2" customWidth="1"/>
    <col min="7435" max="7435" width="12.7109375" style="2" customWidth="1"/>
    <col min="7436" max="7436" width="13.7109375" style="2" customWidth="1"/>
    <col min="7437" max="7437" width="28.7109375" style="2" customWidth="1"/>
    <col min="7438" max="7438" width="18.140625" style="2" customWidth="1"/>
    <col min="7439" max="7439" width="19.28515625" style="2" customWidth="1"/>
    <col min="7440" max="7440" width="12.5703125" style="2" customWidth="1"/>
    <col min="7441" max="7441" width="16.7109375" style="2" customWidth="1"/>
    <col min="7442" max="7442" width="16.28515625" style="2" customWidth="1"/>
    <col min="7443" max="7443" width="12.7109375" style="2" customWidth="1"/>
    <col min="7444" max="7444" width="14.28515625" style="2" customWidth="1"/>
    <col min="7445" max="7680" width="11.42578125" style="2"/>
    <col min="7681" max="7681" width="9.5703125" style="2" customWidth="1"/>
    <col min="7682" max="7682" width="13.7109375" style="2" customWidth="1"/>
    <col min="7683" max="7683" width="39.85546875" style="2" customWidth="1"/>
    <col min="7684" max="7684" width="18.7109375" style="2" customWidth="1"/>
    <col min="7685" max="7685" width="16.85546875" style="2" customWidth="1"/>
    <col min="7686" max="7686" width="12.7109375" style="2" customWidth="1"/>
    <col min="7687" max="7687" width="17.85546875" style="2" customWidth="1"/>
    <col min="7688" max="7688" width="15.140625" style="2" customWidth="1"/>
    <col min="7689" max="7689" width="12.7109375" style="2" customWidth="1"/>
    <col min="7690" max="7690" width="13.42578125" style="2" customWidth="1"/>
    <col min="7691" max="7691" width="12.7109375" style="2" customWidth="1"/>
    <col min="7692" max="7692" width="13.7109375" style="2" customWidth="1"/>
    <col min="7693" max="7693" width="28.7109375" style="2" customWidth="1"/>
    <col min="7694" max="7694" width="18.140625" style="2" customWidth="1"/>
    <col min="7695" max="7695" width="19.28515625" style="2" customWidth="1"/>
    <col min="7696" max="7696" width="12.5703125" style="2" customWidth="1"/>
    <col min="7697" max="7697" width="16.7109375" style="2" customWidth="1"/>
    <col min="7698" max="7698" width="16.28515625" style="2" customWidth="1"/>
    <col min="7699" max="7699" width="12.7109375" style="2" customWidth="1"/>
    <col min="7700" max="7700" width="14.28515625" style="2" customWidth="1"/>
    <col min="7701" max="7936" width="11.42578125" style="2"/>
    <col min="7937" max="7937" width="9.5703125" style="2" customWidth="1"/>
    <col min="7938" max="7938" width="13.7109375" style="2" customWidth="1"/>
    <col min="7939" max="7939" width="39.85546875" style="2" customWidth="1"/>
    <col min="7940" max="7940" width="18.7109375" style="2" customWidth="1"/>
    <col min="7941" max="7941" width="16.85546875" style="2" customWidth="1"/>
    <col min="7942" max="7942" width="12.7109375" style="2" customWidth="1"/>
    <col min="7943" max="7943" width="17.85546875" style="2" customWidth="1"/>
    <col min="7944" max="7944" width="15.140625" style="2" customWidth="1"/>
    <col min="7945" max="7945" width="12.7109375" style="2" customWidth="1"/>
    <col min="7946" max="7946" width="13.42578125" style="2" customWidth="1"/>
    <col min="7947" max="7947" width="12.7109375" style="2" customWidth="1"/>
    <col min="7948" max="7948" width="13.7109375" style="2" customWidth="1"/>
    <col min="7949" max="7949" width="28.7109375" style="2" customWidth="1"/>
    <col min="7950" max="7950" width="18.140625" style="2" customWidth="1"/>
    <col min="7951" max="7951" width="19.28515625" style="2" customWidth="1"/>
    <col min="7952" max="7952" width="12.5703125" style="2" customWidth="1"/>
    <col min="7953" max="7953" width="16.7109375" style="2" customWidth="1"/>
    <col min="7954" max="7954" width="16.28515625" style="2" customWidth="1"/>
    <col min="7955" max="7955" width="12.7109375" style="2" customWidth="1"/>
    <col min="7956" max="7956" width="14.28515625" style="2" customWidth="1"/>
    <col min="7957" max="8192" width="11.42578125" style="2"/>
    <col min="8193" max="8193" width="9.5703125" style="2" customWidth="1"/>
    <col min="8194" max="8194" width="13.7109375" style="2" customWidth="1"/>
    <col min="8195" max="8195" width="39.85546875" style="2" customWidth="1"/>
    <col min="8196" max="8196" width="18.7109375" style="2" customWidth="1"/>
    <col min="8197" max="8197" width="16.85546875" style="2" customWidth="1"/>
    <col min="8198" max="8198" width="12.7109375" style="2" customWidth="1"/>
    <col min="8199" max="8199" width="17.85546875" style="2" customWidth="1"/>
    <col min="8200" max="8200" width="15.140625" style="2" customWidth="1"/>
    <col min="8201" max="8201" width="12.7109375" style="2" customWidth="1"/>
    <col min="8202" max="8202" width="13.42578125" style="2" customWidth="1"/>
    <col min="8203" max="8203" width="12.7109375" style="2" customWidth="1"/>
    <col min="8204" max="8204" width="13.7109375" style="2" customWidth="1"/>
    <col min="8205" max="8205" width="28.7109375" style="2" customWidth="1"/>
    <col min="8206" max="8206" width="18.140625" style="2" customWidth="1"/>
    <col min="8207" max="8207" width="19.28515625" style="2" customWidth="1"/>
    <col min="8208" max="8208" width="12.5703125" style="2" customWidth="1"/>
    <col min="8209" max="8209" width="16.7109375" style="2" customWidth="1"/>
    <col min="8210" max="8210" width="16.28515625" style="2" customWidth="1"/>
    <col min="8211" max="8211" width="12.7109375" style="2" customWidth="1"/>
    <col min="8212" max="8212" width="14.28515625" style="2" customWidth="1"/>
    <col min="8213" max="8448" width="11.42578125" style="2"/>
    <col min="8449" max="8449" width="9.5703125" style="2" customWidth="1"/>
    <col min="8450" max="8450" width="13.7109375" style="2" customWidth="1"/>
    <col min="8451" max="8451" width="39.85546875" style="2" customWidth="1"/>
    <col min="8452" max="8452" width="18.7109375" style="2" customWidth="1"/>
    <col min="8453" max="8453" width="16.85546875" style="2" customWidth="1"/>
    <col min="8454" max="8454" width="12.7109375" style="2" customWidth="1"/>
    <col min="8455" max="8455" width="17.85546875" style="2" customWidth="1"/>
    <col min="8456" max="8456" width="15.140625" style="2" customWidth="1"/>
    <col min="8457" max="8457" width="12.7109375" style="2" customWidth="1"/>
    <col min="8458" max="8458" width="13.42578125" style="2" customWidth="1"/>
    <col min="8459" max="8459" width="12.7109375" style="2" customWidth="1"/>
    <col min="8460" max="8460" width="13.7109375" style="2" customWidth="1"/>
    <col min="8461" max="8461" width="28.7109375" style="2" customWidth="1"/>
    <col min="8462" max="8462" width="18.140625" style="2" customWidth="1"/>
    <col min="8463" max="8463" width="19.28515625" style="2" customWidth="1"/>
    <col min="8464" max="8464" width="12.5703125" style="2" customWidth="1"/>
    <col min="8465" max="8465" width="16.7109375" style="2" customWidth="1"/>
    <col min="8466" max="8466" width="16.28515625" style="2" customWidth="1"/>
    <col min="8467" max="8467" width="12.7109375" style="2" customWidth="1"/>
    <col min="8468" max="8468" width="14.28515625" style="2" customWidth="1"/>
    <col min="8469" max="8704" width="11.42578125" style="2"/>
    <col min="8705" max="8705" width="9.5703125" style="2" customWidth="1"/>
    <col min="8706" max="8706" width="13.7109375" style="2" customWidth="1"/>
    <col min="8707" max="8707" width="39.85546875" style="2" customWidth="1"/>
    <col min="8708" max="8708" width="18.7109375" style="2" customWidth="1"/>
    <col min="8709" max="8709" width="16.85546875" style="2" customWidth="1"/>
    <col min="8710" max="8710" width="12.7109375" style="2" customWidth="1"/>
    <col min="8711" max="8711" width="17.85546875" style="2" customWidth="1"/>
    <col min="8712" max="8712" width="15.140625" style="2" customWidth="1"/>
    <col min="8713" max="8713" width="12.7109375" style="2" customWidth="1"/>
    <col min="8714" max="8714" width="13.42578125" style="2" customWidth="1"/>
    <col min="8715" max="8715" width="12.7109375" style="2" customWidth="1"/>
    <col min="8716" max="8716" width="13.7109375" style="2" customWidth="1"/>
    <col min="8717" max="8717" width="28.7109375" style="2" customWidth="1"/>
    <col min="8718" max="8718" width="18.140625" style="2" customWidth="1"/>
    <col min="8719" max="8719" width="19.28515625" style="2" customWidth="1"/>
    <col min="8720" max="8720" width="12.5703125" style="2" customWidth="1"/>
    <col min="8721" max="8721" width="16.7109375" style="2" customWidth="1"/>
    <col min="8722" max="8722" width="16.28515625" style="2" customWidth="1"/>
    <col min="8723" max="8723" width="12.7109375" style="2" customWidth="1"/>
    <col min="8724" max="8724" width="14.28515625" style="2" customWidth="1"/>
    <col min="8725" max="8960" width="11.42578125" style="2"/>
    <col min="8961" max="8961" width="9.5703125" style="2" customWidth="1"/>
    <col min="8962" max="8962" width="13.7109375" style="2" customWidth="1"/>
    <col min="8963" max="8963" width="39.85546875" style="2" customWidth="1"/>
    <col min="8964" max="8964" width="18.7109375" style="2" customWidth="1"/>
    <col min="8965" max="8965" width="16.85546875" style="2" customWidth="1"/>
    <col min="8966" max="8966" width="12.7109375" style="2" customWidth="1"/>
    <col min="8967" max="8967" width="17.85546875" style="2" customWidth="1"/>
    <col min="8968" max="8968" width="15.140625" style="2" customWidth="1"/>
    <col min="8969" max="8969" width="12.7109375" style="2" customWidth="1"/>
    <col min="8970" max="8970" width="13.42578125" style="2" customWidth="1"/>
    <col min="8971" max="8971" width="12.7109375" style="2" customWidth="1"/>
    <col min="8972" max="8972" width="13.7109375" style="2" customWidth="1"/>
    <col min="8973" max="8973" width="28.7109375" style="2" customWidth="1"/>
    <col min="8974" max="8974" width="18.140625" style="2" customWidth="1"/>
    <col min="8975" max="8975" width="19.28515625" style="2" customWidth="1"/>
    <col min="8976" max="8976" width="12.5703125" style="2" customWidth="1"/>
    <col min="8977" max="8977" width="16.7109375" style="2" customWidth="1"/>
    <col min="8978" max="8978" width="16.28515625" style="2" customWidth="1"/>
    <col min="8979" max="8979" width="12.7109375" style="2" customWidth="1"/>
    <col min="8980" max="8980" width="14.28515625" style="2" customWidth="1"/>
    <col min="8981" max="9216" width="11.42578125" style="2"/>
    <col min="9217" max="9217" width="9.5703125" style="2" customWidth="1"/>
    <col min="9218" max="9218" width="13.7109375" style="2" customWidth="1"/>
    <col min="9219" max="9219" width="39.85546875" style="2" customWidth="1"/>
    <col min="9220" max="9220" width="18.7109375" style="2" customWidth="1"/>
    <col min="9221" max="9221" width="16.85546875" style="2" customWidth="1"/>
    <col min="9222" max="9222" width="12.7109375" style="2" customWidth="1"/>
    <col min="9223" max="9223" width="17.85546875" style="2" customWidth="1"/>
    <col min="9224" max="9224" width="15.140625" style="2" customWidth="1"/>
    <col min="9225" max="9225" width="12.7109375" style="2" customWidth="1"/>
    <col min="9226" max="9226" width="13.42578125" style="2" customWidth="1"/>
    <col min="9227" max="9227" width="12.7109375" style="2" customWidth="1"/>
    <col min="9228" max="9228" width="13.7109375" style="2" customWidth="1"/>
    <col min="9229" max="9229" width="28.7109375" style="2" customWidth="1"/>
    <col min="9230" max="9230" width="18.140625" style="2" customWidth="1"/>
    <col min="9231" max="9231" width="19.28515625" style="2" customWidth="1"/>
    <col min="9232" max="9232" width="12.5703125" style="2" customWidth="1"/>
    <col min="9233" max="9233" width="16.7109375" style="2" customWidth="1"/>
    <col min="9234" max="9234" width="16.28515625" style="2" customWidth="1"/>
    <col min="9235" max="9235" width="12.7109375" style="2" customWidth="1"/>
    <col min="9236" max="9236" width="14.28515625" style="2" customWidth="1"/>
    <col min="9237" max="9472" width="11.42578125" style="2"/>
    <col min="9473" max="9473" width="9.5703125" style="2" customWidth="1"/>
    <col min="9474" max="9474" width="13.7109375" style="2" customWidth="1"/>
    <col min="9475" max="9475" width="39.85546875" style="2" customWidth="1"/>
    <col min="9476" max="9476" width="18.7109375" style="2" customWidth="1"/>
    <col min="9477" max="9477" width="16.85546875" style="2" customWidth="1"/>
    <col min="9478" max="9478" width="12.7109375" style="2" customWidth="1"/>
    <col min="9479" max="9479" width="17.85546875" style="2" customWidth="1"/>
    <col min="9480" max="9480" width="15.140625" style="2" customWidth="1"/>
    <col min="9481" max="9481" width="12.7109375" style="2" customWidth="1"/>
    <col min="9482" max="9482" width="13.42578125" style="2" customWidth="1"/>
    <col min="9483" max="9483" width="12.7109375" style="2" customWidth="1"/>
    <col min="9484" max="9484" width="13.7109375" style="2" customWidth="1"/>
    <col min="9485" max="9485" width="28.7109375" style="2" customWidth="1"/>
    <col min="9486" max="9486" width="18.140625" style="2" customWidth="1"/>
    <col min="9487" max="9487" width="19.28515625" style="2" customWidth="1"/>
    <col min="9488" max="9488" width="12.5703125" style="2" customWidth="1"/>
    <col min="9489" max="9489" width="16.7109375" style="2" customWidth="1"/>
    <col min="9490" max="9490" width="16.28515625" style="2" customWidth="1"/>
    <col min="9491" max="9491" width="12.7109375" style="2" customWidth="1"/>
    <col min="9492" max="9492" width="14.28515625" style="2" customWidth="1"/>
    <col min="9493" max="9728" width="11.42578125" style="2"/>
    <col min="9729" max="9729" width="9.5703125" style="2" customWidth="1"/>
    <col min="9730" max="9730" width="13.7109375" style="2" customWidth="1"/>
    <col min="9731" max="9731" width="39.85546875" style="2" customWidth="1"/>
    <col min="9732" max="9732" width="18.7109375" style="2" customWidth="1"/>
    <col min="9733" max="9733" width="16.85546875" style="2" customWidth="1"/>
    <col min="9734" max="9734" width="12.7109375" style="2" customWidth="1"/>
    <col min="9735" max="9735" width="17.85546875" style="2" customWidth="1"/>
    <col min="9736" max="9736" width="15.140625" style="2" customWidth="1"/>
    <col min="9737" max="9737" width="12.7109375" style="2" customWidth="1"/>
    <col min="9738" max="9738" width="13.42578125" style="2" customWidth="1"/>
    <col min="9739" max="9739" width="12.7109375" style="2" customWidth="1"/>
    <col min="9740" max="9740" width="13.7109375" style="2" customWidth="1"/>
    <col min="9741" max="9741" width="28.7109375" style="2" customWidth="1"/>
    <col min="9742" max="9742" width="18.140625" style="2" customWidth="1"/>
    <col min="9743" max="9743" width="19.28515625" style="2" customWidth="1"/>
    <col min="9744" max="9744" width="12.5703125" style="2" customWidth="1"/>
    <col min="9745" max="9745" width="16.7109375" style="2" customWidth="1"/>
    <col min="9746" max="9746" width="16.28515625" style="2" customWidth="1"/>
    <col min="9747" max="9747" width="12.7109375" style="2" customWidth="1"/>
    <col min="9748" max="9748" width="14.28515625" style="2" customWidth="1"/>
    <col min="9749" max="9984" width="11.42578125" style="2"/>
    <col min="9985" max="9985" width="9.5703125" style="2" customWidth="1"/>
    <col min="9986" max="9986" width="13.7109375" style="2" customWidth="1"/>
    <col min="9987" max="9987" width="39.85546875" style="2" customWidth="1"/>
    <col min="9988" max="9988" width="18.7109375" style="2" customWidth="1"/>
    <col min="9989" max="9989" width="16.85546875" style="2" customWidth="1"/>
    <col min="9990" max="9990" width="12.7109375" style="2" customWidth="1"/>
    <col min="9991" max="9991" width="17.85546875" style="2" customWidth="1"/>
    <col min="9992" max="9992" width="15.140625" style="2" customWidth="1"/>
    <col min="9993" max="9993" width="12.7109375" style="2" customWidth="1"/>
    <col min="9994" max="9994" width="13.42578125" style="2" customWidth="1"/>
    <col min="9995" max="9995" width="12.7109375" style="2" customWidth="1"/>
    <col min="9996" max="9996" width="13.7109375" style="2" customWidth="1"/>
    <col min="9997" max="9997" width="28.7109375" style="2" customWidth="1"/>
    <col min="9998" max="9998" width="18.140625" style="2" customWidth="1"/>
    <col min="9999" max="9999" width="19.28515625" style="2" customWidth="1"/>
    <col min="10000" max="10000" width="12.5703125" style="2" customWidth="1"/>
    <col min="10001" max="10001" width="16.7109375" style="2" customWidth="1"/>
    <col min="10002" max="10002" width="16.28515625" style="2" customWidth="1"/>
    <col min="10003" max="10003" width="12.7109375" style="2" customWidth="1"/>
    <col min="10004" max="10004" width="14.28515625" style="2" customWidth="1"/>
    <col min="10005" max="10240" width="11.42578125" style="2"/>
    <col min="10241" max="10241" width="9.5703125" style="2" customWidth="1"/>
    <col min="10242" max="10242" width="13.7109375" style="2" customWidth="1"/>
    <col min="10243" max="10243" width="39.85546875" style="2" customWidth="1"/>
    <col min="10244" max="10244" width="18.7109375" style="2" customWidth="1"/>
    <col min="10245" max="10245" width="16.85546875" style="2" customWidth="1"/>
    <col min="10246" max="10246" width="12.7109375" style="2" customWidth="1"/>
    <col min="10247" max="10247" width="17.85546875" style="2" customWidth="1"/>
    <col min="10248" max="10248" width="15.140625" style="2" customWidth="1"/>
    <col min="10249" max="10249" width="12.7109375" style="2" customWidth="1"/>
    <col min="10250" max="10250" width="13.42578125" style="2" customWidth="1"/>
    <col min="10251" max="10251" width="12.7109375" style="2" customWidth="1"/>
    <col min="10252" max="10252" width="13.7109375" style="2" customWidth="1"/>
    <col min="10253" max="10253" width="28.7109375" style="2" customWidth="1"/>
    <col min="10254" max="10254" width="18.140625" style="2" customWidth="1"/>
    <col min="10255" max="10255" width="19.28515625" style="2" customWidth="1"/>
    <col min="10256" max="10256" width="12.5703125" style="2" customWidth="1"/>
    <col min="10257" max="10257" width="16.7109375" style="2" customWidth="1"/>
    <col min="10258" max="10258" width="16.28515625" style="2" customWidth="1"/>
    <col min="10259" max="10259" width="12.7109375" style="2" customWidth="1"/>
    <col min="10260" max="10260" width="14.28515625" style="2" customWidth="1"/>
    <col min="10261" max="10496" width="11.42578125" style="2"/>
    <col min="10497" max="10497" width="9.5703125" style="2" customWidth="1"/>
    <col min="10498" max="10498" width="13.7109375" style="2" customWidth="1"/>
    <col min="10499" max="10499" width="39.85546875" style="2" customWidth="1"/>
    <col min="10500" max="10500" width="18.7109375" style="2" customWidth="1"/>
    <col min="10501" max="10501" width="16.85546875" style="2" customWidth="1"/>
    <col min="10502" max="10502" width="12.7109375" style="2" customWidth="1"/>
    <col min="10503" max="10503" width="17.85546875" style="2" customWidth="1"/>
    <col min="10504" max="10504" width="15.140625" style="2" customWidth="1"/>
    <col min="10505" max="10505" width="12.7109375" style="2" customWidth="1"/>
    <col min="10506" max="10506" width="13.42578125" style="2" customWidth="1"/>
    <col min="10507" max="10507" width="12.7109375" style="2" customWidth="1"/>
    <col min="10508" max="10508" width="13.7109375" style="2" customWidth="1"/>
    <col min="10509" max="10509" width="28.7109375" style="2" customWidth="1"/>
    <col min="10510" max="10510" width="18.140625" style="2" customWidth="1"/>
    <col min="10511" max="10511" width="19.28515625" style="2" customWidth="1"/>
    <col min="10512" max="10512" width="12.5703125" style="2" customWidth="1"/>
    <col min="10513" max="10513" width="16.7109375" style="2" customWidth="1"/>
    <col min="10514" max="10514" width="16.28515625" style="2" customWidth="1"/>
    <col min="10515" max="10515" width="12.7109375" style="2" customWidth="1"/>
    <col min="10516" max="10516" width="14.28515625" style="2" customWidth="1"/>
    <col min="10517" max="10752" width="11.42578125" style="2"/>
    <col min="10753" max="10753" width="9.5703125" style="2" customWidth="1"/>
    <col min="10754" max="10754" width="13.7109375" style="2" customWidth="1"/>
    <col min="10755" max="10755" width="39.85546875" style="2" customWidth="1"/>
    <col min="10756" max="10756" width="18.7109375" style="2" customWidth="1"/>
    <col min="10757" max="10757" width="16.85546875" style="2" customWidth="1"/>
    <col min="10758" max="10758" width="12.7109375" style="2" customWidth="1"/>
    <col min="10759" max="10759" width="17.85546875" style="2" customWidth="1"/>
    <col min="10760" max="10760" width="15.140625" style="2" customWidth="1"/>
    <col min="10761" max="10761" width="12.7109375" style="2" customWidth="1"/>
    <col min="10762" max="10762" width="13.42578125" style="2" customWidth="1"/>
    <col min="10763" max="10763" width="12.7109375" style="2" customWidth="1"/>
    <col min="10764" max="10764" width="13.7109375" style="2" customWidth="1"/>
    <col min="10765" max="10765" width="28.7109375" style="2" customWidth="1"/>
    <col min="10766" max="10766" width="18.140625" style="2" customWidth="1"/>
    <col min="10767" max="10767" width="19.28515625" style="2" customWidth="1"/>
    <col min="10768" max="10768" width="12.5703125" style="2" customWidth="1"/>
    <col min="10769" max="10769" width="16.7109375" style="2" customWidth="1"/>
    <col min="10770" max="10770" width="16.28515625" style="2" customWidth="1"/>
    <col min="10771" max="10771" width="12.7109375" style="2" customWidth="1"/>
    <col min="10772" max="10772" width="14.28515625" style="2" customWidth="1"/>
    <col min="10773" max="11008" width="11.42578125" style="2"/>
    <col min="11009" max="11009" width="9.5703125" style="2" customWidth="1"/>
    <col min="11010" max="11010" width="13.7109375" style="2" customWidth="1"/>
    <col min="11011" max="11011" width="39.85546875" style="2" customWidth="1"/>
    <col min="11012" max="11012" width="18.7109375" style="2" customWidth="1"/>
    <col min="11013" max="11013" width="16.85546875" style="2" customWidth="1"/>
    <col min="11014" max="11014" width="12.7109375" style="2" customWidth="1"/>
    <col min="11015" max="11015" width="17.85546875" style="2" customWidth="1"/>
    <col min="11016" max="11016" width="15.140625" style="2" customWidth="1"/>
    <col min="11017" max="11017" width="12.7109375" style="2" customWidth="1"/>
    <col min="11018" max="11018" width="13.42578125" style="2" customWidth="1"/>
    <col min="11019" max="11019" width="12.7109375" style="2" customWidth="1"/>
    <col min="11020" max="11020" width="13.7109375" style="2" customWidth="1"/>
    <col min="11021" max="11021" width="28.7109375" style="2" customWidth="1"/>
    <col min="11022" max="11022" width="18.140625" style="2" customWidth="1"/>
    <col min="11023" max="11023" width="19.28515625" style="2" customWidth="1"/>
    <col min="11024" max="11024" width="12.5703125" style="2" customWidth="1"/>
    <col min="11025" max="11025" width="16.7109375" style="2" customWidth="1"/>
    <col min="11026" max="11026" width="16.28515625" style="2" customWidth="1"/>
    <col min="11027" max="11027" width="12.7109375" style="2" customWidth="1"/>
    <col min="11028" max="11028" width="14.28515625" style="2" customWidth="1"/>
    <col min="11029" max="11264" width="11.42578125" style="2"/>
    <col min="11265" max="11265" width="9.5703125" style="2" customWidth="1"/>
    <col min="11266" max="11266" width="13.7109375" style="2" customWidth="1"/>
    <col min="11267" max="11267" width="39.85546875" style="2" customWidth="1"/>
    <col min="11268" max="11268" width="18.7109375" style="2" customWidth="1"/>
    <col min="11269" max="11269" width="16.85546875" style="2" customWidth="1"/>
    <col min="11270" max="11270" width="12.7109375" style="2" customWidth="1"/>
    <col min="11271" max="11271" width="17.85546875" style="2" customWidth="1"/>
    <col min="11272" max="11272" width="15.140625" style="2" customWidth="1"/>
    <col min="11273" max="11273" width="12.7109375" style="2" customWidth="1"/>
    <col min="11274" max="11274" width="13.42578125" style="2" customWidth="1"/>
    <col min="11275" max="11275" width="12.7109375" style="2" customWidth="1"/>
    <col min="11276" max="11276" width="13.7109375" style="2" customWidth="1"/>
    <col min="11277" max="11277" width="28.7109375" style="2" customWidth="1"/>
    <col min="11278" max="11278" width="18.140625" style="2" customWidth="1"/>
    <col min="11279" max="11279" width="19.28515625" style="2" customWidth="1"/>
    <col min="11280" max="11280" width="12.5703125" style="2" customWidth="1"/>
    <col min="11281" max="11281" width="16.7109375" style="2" customWidth="1"/>
    <col min="11282" max="11282" width="16.28515625" style="2" customWidth="1"/>
    <col min="11283" max="11283" width="12.7109375" style="2" customWidth="1"/>
    <col min="11284" max="11284" width="14.28515625" style="2" customWidth="1"/>
    <col min="11285" max="11520" width="11.42578125" style="2"/>
    <col min="11521" max="11521" width="9.5703125" style="2" customWidth="1"/>
    <col min="11522" max="11522" width="13.7109375" style="2" customWidth="1"/>
    <col min="11523" max="11523" width="39.85546875" style="2" customWidth="1"/>
    <col min="11524" max="11524" width="18.7109375" style="2" customWidth="1"/>
    <col min="11525" max="11525" width="16.85546875" style="2" customWidth="1"/>
    <col min="11526" max="11526" width="12.7109375" style="2" customWidth="1"/>
    <col min="11527" max="11527" width="17.85546875" style="2" customWidth="1"/>
    <col min="11528" max="11528" width="15.140625" style="2" customWidth="1"/>
    <col min="11529" max="11529" width="12.7109375" style="2" customWidth="1"/>
    <col min="11530" max="11530" width="13.42578125" style="2" customWidth="1"/>
    <col min="11531" max="11531" width="12.7109375" style="2" customWidth="1"/>
    <col min="11532" max="11532" width="13.7109375" style="2" customWidth="1"/>
    <col min="11533" max="11533" width="28.7109375" style="2" customWidth="1"/>
    <col min="11534" max="11534" width="18.140625" style="2" customWidth="1"/>
    <col min="11535" max="11535" width="19.28515625" style="2" customWidth="1"/>
    <col min="11536" max="11536" width="12.5703125" style="2" customWidth="1"/>
    <col min="11537" max="11537" width="16.7109375" style="2" customWidth="1"/>
    <col min="11538" max="11538" width="16.28515625" style="2" customWidth="1"/>
    <col min="11539" max="11539" width="12.7109375" style="2" customWidth="1"/>
    <col min="11540" max="11540" width="14.28515625" style="2" customWidth="1"/>
    <col min="11541" max="11776" width="11.42578125" style="2"/>
    <col min="11777" max="11777" width="9.5703125" style="2" customWidth="1"/>
    <col min="11778" max="11778" width="13.7109375" style="2" customWidth="1"/>
    <col min="11779" max="11779" width="39.85546875" style="2" customWidth="1"/>
    <col min="11780" max="11780" width="18.7109375" style="2" customWidth="1"/>
    <col min="11781" max="11781" width="16.85546875" style="2" customWidth="1"/>
    <col min="11782" max="11782" width="12.7109375" style="2" customWidth="1"/>
    <col min="11783" max="11783" width="17.85546875" style="2" customWidth="1"/>
    <col min="11784" max="11784" width="15.140625" style="2" customWidth="1"/>
    <col min="11785" max="11785" width="12.7109375" style="2" customWidth="1"/>
    <col min="11786" max="11786" width="13.42578125" style="2" customWidth="1"/>
    <col min="11787" max="11787" width="12.7109375" style="2" customWidth="1"/>
    <col min="11788" max="11788" width="13.7109375" style="2" customWidth="1"/>
    <col min="11789" max="11789" width="28.7109375" style="2" customWidth="1"/>
    <col min="11790" max="11790" width="18.140625" style="2" customWidth="1"/>
    <col min="11791" max="11791" width="19.28515625" style="2" customWidth="1"/>
    <col min="11792" max="11792" width="12.5703125" style="2" customWidth="1"/>
    <col min="11793" max="11793" width="16.7109375" style="2" customWidth="1"/>
    <col min="11794" max="11794" width="16.28515625" style="2" customWidth="1"/>
    <col min="11795" max="11795" width="12.7109375" style="2" customWidth="1"/>
    <col min="11796" max="11796" width="14.28515625" style="2" customWidth="1"/>
    <col min="11797" max="12032" width="11.42578125" style="2"/>
    <col min="12033" max="12033" width="9.5703125" style="2" customWidth="1"/>
    <col min="12034" max="12034" width="13.7109375" style="2" customWidth="1"/>
    <col min="12035" max="12035" width="39.85546875" style="2" customWidth="1"/>
    <col min="12036" max="12036" width="18.7109375" style="2" customWidth="1"/>
    <col min="12037" max="12037" width="16.85546875" style="2" customWidth="1"/>
    <col min="12038" max="12038" width="12.7109375" style="2" customWidth="1"/>
    <col min="12039" max="12039" width="17.85546875" style="2" customWidth="1"/>
    <col min="12040" max="12040" width="15.140625" style="2" customWidth="1"/>
    <col min="12041" max="12041" width="12.7109375" style="2" customWidth="1"/>
    <col min="12042" max="12042" width="13.42578125" style="2" customWidth="1"/>
    <col min="12043" max="12043" width="12.7109375" style="2" customWidth="1"/>
    <col min="12044" max="12044" width="13.7109375" style="2" customWidth="1"/>
    <col min="12045" max="12045" width="28.7109375" style="2" customWidth="1"/>
    <col min="12046" max="12046" width="18.140625" style="2" customWidth="1"/>
    <col min="12047" max="12047" width="19.28515625" style="2" customWidth="1"/>
    <col min="12048" max="12048" width="12.5703125" style="2" customWidth="1"/>
    <col min="12049" max="12049" width="16.7109375" style="2" customWidth="1"/>
    <col min="12050" max="12050" width="16.28515625" style="2" customWidth="1"/>
    <col min="12051" max="12051" width="12.7109375" style="2" customWidth="1"/>
    <col min="12052" max="12052" width="14.28515625" style="2" customWidth="1"/>
    <col min="12053" max="12288" width="11.42578125" style="2"/>
    <col min="12289" max="12289" width="9.5703125" style="2" customWidth="1"/>
    <col min="12290" max="12290" width="13.7109375" style="2" customWidth="1"/>
    <col min="12291" max="12291" width="39.85546875" style="2" customWidth="1"/>
    <col min="12292" max="12292" width="18.7109375" style="2" customWidth="1"/>
    <col min="12293" max="12293" width="16.85546875" style="2" customWidth="1"/>
    <col min="12294" max="12294" width="12.7109375" style="2" customWidth="1"/>
    <col min="12295" max="12295" width="17.85546875" style="2" customWidth="1"/>
    <col min="12296" max="12296" width="15.140625" style="2" customWidth="1"/>
    <col min="12297" max="12297" width="12.7109375" style="2" customWidth="1"/>
    <col min="12298" max="12298" width="13.42578125" style="2" customWidth="1"/>
    <col min="12299" max="12299" width="12.7109375" style="2" customWidth="1"/>
    <col min="12300" max="12300" width="13.7109375" style="2" customWidth="1"/>
    <col min="12301" max="12301" width="28.7109375" style="2" customWidth="1"/>
    <col min="12302" max="12302" width="18.140625" style="2" customWidth="1"/>
    <col min="12303" max="12303" width="19.28515625" style="2" customWidth="1"/>
    <col min="12304" max="12304" width="12.5703125" style="2" customWidth="1"/>
    <col min="12305" max="12305" width="16.7109375" style="2" customWidth="1"/>
    <col min="12306" max="12306" width="16.28515625" style="2" customWidth="1"/>
    <col min="12307" max="12307" width="12.7109375" style="2" customWidth="1"/>
    <col min="12308" max="12308" width="14.28515625" style="2" customWidth="1"/>
    <col min="12309" max="12544" width="11.42578125" style="2"/>
    <col min="12545" max="12545" width="9.5703125" style="2" customWidth="1"/>
    <col min="12546" max="12546" width="13.7109375" style="2" customWidth="1"/>
    <col min="12547" max="12547" width="39.85546875" style="2" customWidth="1"/>
    <col min="12548" max="12548" width="18.7109375" style="2" customWidth="1"/>
    <col min="12549" max="12549" width="16.85546875" style="2" customWidth="1"/>
    <col min="12550" max="12550" width="12.7109375" style="2" customWidth="1"/>
    <col min="12551" max="12551" width="17.85546875" style="2" customWidth="1"/>
    <col min="12552" max="12552" width="15.140625" style="2" customWidth="1"/>
    <col min="12553" max="12553" width="12.7109375" style="2" customWidth="1"/>
    <col min="12554" max="12554" width="13.42578125" style="2" customWidth="1"/>
    <col min="12555" max="12555" width="12.7109375" style="2" customWidth="1"/>
    <col min="12556" max="12556" width="13.7109375" style="2" customWidth="1"/>
    <col min="12557" max="12557" width="28.7109375" style="2" customWidth="1"/>
    <col min="12558" max="12558" width="18.140625" style="2" customWidth="1"/>
    <col min="12559" max="12559" width="19.28515625" style="2" customWidth="1"/>
    <col min="12560" max="12560" width="12.5703125" style="2" customWidth="1"/>
    <col min="12561" max="12561" width="16.7109375" style="2" customWidth="1"/>
    <col min="12562" max="12562" width="16.28515625" style="2" customWidth="1"/>
    <col min="12563" max="12563" width="12.7109375" style="2" customWidth="1"/>
    <col min="12564" max="12564" width="14.28515625" style="2" customWidth="1"/>
    <col min="12565" max="12800" width="11.42578125" style="2"/>
    <col min="12801" max="12801" width="9.5703125" style="2" customWidth="1"/>
    <col min="12802" max="12802" width="13.7109375" style="2" customWidth="1"/>
    <col min="12803" max="12803" width="39.85546875" style="2" customWidth="1"/>
    <col min="12804" max="12804" width="18.7109375" style="2" customWidth="1"/>
    <col min="12805" max="12805" width="16.85546875" style="2" customWidth="1"/>
    <col min="12806" max="12806" width="12.7109375" style="2" customWidth="1"/>
    <col min="12807" max="12807" width="17.85546875" style="2" customWidth="1"/>
    <col min="12808" max="12808" width="15.140625" style="2" customWidth="1"/>
    <col min="12809" max="12809" width="12.7109375" style="2" customWidth="1"/>
    <col min="12810" max="12810" width="13.42578125" style="2" customWidth="1"/>
    <col min="12811" max="12811" width="12.7109375" style="2" customWidth="1"/>
    <col min="12812" max="12812" width="13.7109375" style="2" customWidth="1"/>
    <col min="12813" max="12813" width="28.7109375" style="2" customWidth="1"/>
    <col min="12814" max="12814" width="18.140625" style="2" customWidth="1"/>
    <col min="12815" max="12815" width="19.28515625" style="2" customWidth="1"/>
    <col min="12816" max="12816" width="12.5703125" style="2" customWidth="1"/>
    <col min="12817" max="12817" width="16.7109375" style="2" customWidth="1"/>
    <col min="12818" max="12818" width="16.28515625" style="2" customWidth="1"/>
    <col min="12819" max="12819" width="12.7109375" style="2" customWidth="1"/>
    <col min="12820" max="12820" width="14.28515625" style="2" customWidth="1"/>
    <col min="12821" max="13056" width="11.42578125" style="2"/>
    <col min="13057" max="13057" width="9.5703125" style="2" customWidth="1"/>
    <col min="13058" max="13058" width="13.7109375" style="2" customWidth="1"/>
    <col min="13059" max="13059" width="39.85546875" style="2" customWidth="1"/>
    <col min="13060" max="13060" width="18.7109375" style="2" customWidth="1"/>
    <col min="13061" max="13061" width="16.85546875" style="2" customWidth="1"/>
    <col min="13062" max="13062" width="12.7109375" style="2" customWidth="1"/>
    <col min="13063" max="13063" width="17.85546875" style="2" customWidth="1"/>
    <col min="13064" max="13064" width="15.140625" style="2" customWidth="1"/>
    <col min="13065" max="13065" width="12.7109375" style="2" customWidth="1"/>
    <col min="13066" max="13066" width="13.42578125" style="2" customWidth="1"/>
    <col min="13067" max="13067" width="12.7109375" style="2" customWidth="1"/>
    <col min="13068" max="13068" width="13.7109375" style="2" customWidth="1"/>
    <col min="13069" max="13069" width="28.7109375" style="2" customWidth="1"/>
    <col min="13070" max="13070" width="18.140625" style="2" customWidth="1"/>
    <col min="13071" max="13071" width="19.28515625" style="2" customWidth="1"/>
    <col min="13072" max="13072" width="12.5703125" style="2" customWidth="1"/>
    <col min="13073" max="13073" width="16.7109375" style="2" customWidth="1"/>
    <col min="13074" max="13074" width="16.28515625" style="2" customWidth="1"/>
    <col min="13075" max="13075" width="12.7109375" style="2" customWidth="1"/>
    <col min="13076" max="13076" width="14.28515625" style="2" customWidth="1"/>
    <col min="13077" max="13312" width="11.42578125" style="2"/>
    <col min="13313" max="13313" width="9.5703125" style="2" customWidth="1"/>
    <col min="13314" max="13314" width="13.7109375" style="2" customWidth="1"/>
    <col min="13315" max="13315" width="39.85546875" style="2" customWidth="1"/>
    <col min="13316" max="13316" width="18.7109375" style="2" customWidth="1"/>
    <col min="13317" max="13317" width="16.85546875" style="2" customWidth="1"/>
    <col min="13318" max="13318" width="12.7109375" style="2" customWidth="1"/>
    <col min="13319" max="13319" width="17.85546875" style="2" customWidth="1"/>
    <col min="13320" max="13320" width="15.140625" style="2" customWidth="1"/>
    <col min="13321" max="13321" width="12.7109375" style="2" customWidth="1"/>
    <col min="13322" max="13322" width="13.42578125" style="2" customWidth="1"/>
    <col min="13323" max="13323" width="12.7109375" style="2" customWidth="1"/>
    <col min="13324" max="13324" width="13.7109375" style="2" customWidth="1"/>
    <col min="13325" max="13325" width="28.7109375" style="2" customWidth="1"/>
    <col min="13326" max="13326" width="18.140625" style="2" customWidth="1"/>
    <col min="13327" max="13327" width="19.28515625" style="2" customWidth="1"/>
    <col min="13328" max="13328" width="12.5703125" style="2" customWidth="1"/>
    <col min="13329" max="13329" width="16.7109375" style="2" customWidth="1"/>
    <col min="13330" max="13330" width="16.28515625" style="2" customWidth="1"/>
    <col min="13331" max="13331" width="12.7109375" style="2" customWidth="1"/>
    <col min="13332" max="13332" width="14.28515625" style="2" customWidth="1"/>
    <col min="13333" max="13568" width="11.42578125" style="2"/>
    <col min="13569" max="13569" width="9.5703125" style="2" customWidth="1"/>
    <col min="13570" max="13570" width="13.7109375" style="2" customWidth="1"/>
    <col min="13571" max="13571" width="39.85546875" style="2" customWidth="1"/>
    <col min="13572" max="13572" width="18.7109375" style="2" customWidth="1"/>
    <col min="13573" max="13573" width="16.85546875" style="2" customWidth="1"/>
    <col min="13574" max="13574" width="12.7109375" style="2" customWidth="1"/>
    <col min="13575" max="13575" width="17.85546875" style="2" customWidth="1"/>
    <col min="13576" max="13576" width="15.140625" style="2" customWidth="1"/>
    <col min="13577" max="13577" width="12.7109375" style="2" customWidth="1"/>
    <col min="13578" max="13578" width="13.42578125" style="2" customWidth="1"/>
    <col min="13579" max="13579" width="12.7109375" style="2" customWidth="1"/>
    <col min="13580" max="13580" width="13.7109375" style="2" customWidth="1"/>
    <col min="13581" max="13581" width="28.7109375" style="2" customWidth="1"/>
    <col min="13582" max="13582" width="18.140625" style="2" customWidth="1"/>
    <col min="13583" max="13583" width="19.28515625" style="2" customWidth="1"/>
    <col min="13584" max="13584" width="12.5703125" style="2" customWidth="1"/>
    <col min="13585" max="13585" width="16.7109375" style="2" customWidth="1"/>
    <col min="13586" max="13586" width="16.28515625" style="2" customWidth="1"/>
    <col min="13587" max="13587" width="12.7109375" style="2" customWidth="1"/>
    <col min="13588" max="13588" width="14.28515625" style="2" customWidth="1"/>
    <col min="13589" max="13824" width="11.42578125" style="2"/>
    <col min="13825" max="13825" width="9.5703125" style="2" customWidth="1"/>
    <col min="13826" max="13826" width="13.7109375" style="2" customWidth="1"/>
    <col min="13827" max="13827" width="39.85546875" style="2" customWidth="1"/>
    <col min="13828" max="13828" width="18.7109375" style="2" customWidth="1"/>
    <col min="13829" max="13829" width="16.85546875" style="2" customWidth="1"/>
    <col min="13830" max="13830" width="12.7109375" style="2" customWidth="1"/>
    <col min="13831" max="13831" width="17.85546875" style="2" customWidth="1"/>
    <col min="13832" max="13832" width="15.140625" style="2" customWidth="1"/>
    <col min="13833" max="13833" width="12.7109375" style="2" customWidth="1"/>
    <col min="13834" max="13834" width="13.42578125" style="2" customWidth="1"/>
    <col min="13835" max="13835" width="12.7109375" style="2" customWidth="1"/>
    <col min="13836" max="13836" width="13.7109375" style="2" customWidth="1"/>
    <col min="13837" max="13837" width="28.7109375" style="2" customWidth="1"/>
    <col min="13838" max="13838" width="18.140625" style="2" customWidth="1"/>
    <col min="13839" max="13839" width="19.28515625" style="2" customWidth="1"/>
    <col min="13840" max="13840" width="12.5703125" style="2" customWidth="1"/>
    <col min="13841" max="13841" width="16.7109375" style="2" customWidth="1"/>
    <col min="13842" max="13842" width="16.28515625" style="2" customWidth="1"/>
    <col min="13843" max="13843" width="12.7109375" style="2" customWidth="1"/>
    <col min="13844" max="13844" width="14.28515625" style="2" customWidth="1"/>
    <col min="13845" max="14080" width="11.42578125" style="2"/>
    <col min="14081" max="14081" width="9.5703125" style="2" customWidth="1"/>
    <col min="14082" max="14082" width="13.7109375" style="2" customWidth="1"/>
    <col min="14083" max="14083" width="39.85546875" style="2" customWidth="1"/>
    <col min="14084" max="14084" width="18.7109375" style="2" customWidth="1"/>
    <col min="14085" max="14085" width="16.85546875" style="2" customWidth="1"/>
    <col min="14086" max="14086" width="12.7109375" style="2" customWidth="1"/>
    <col min="14087" max="14087" width="17.85546875" style="2" customWidth="1"/>
    <col min="14088" max="14088" width="15.140625" style="2" customWidth="1"/>
    <col min="14089" max="14089" width="12.7109375" style="2" customWidth="1"/>
    <col min="14090" max="14090" width="13.42578125" style="2" customWidth="1"/>
    <col min="14091" max="14091" width="12.7109375" style="2" customWidth="1"/>
    <col min="14092" max="14092" width="13.7109375" style="2" customWidth="1"/>
    <col min="14093" max="14093" width="28.7109375" style="2" customWidth="1"/>
    <col min="14094" max="14094" width="18.140625" style="2" customWidth="1"/>
    <col min="14095" max="14095" width="19.28515625" style="2" customWidth="1"/>
    <col min="14096" max="14096" width="12.5703125" style="2" customWidth="1"/>
    <col min="14097" max="14097" width="16.7109375" style="2" customWidth="1"/>
    <col min="14098" max="14098" width="16.28515625" style="2" customWidth="1"/>
    <col min="14099" max="14099" width="12.7109375" style="2" customWidth="1"/>
    <col min="14100" max="14100" width="14.28515625" style="2" customWidth="1"/>
    <col min="14101" max="14336" width="11.42578125" style="2"/>
    <col min="14337" max="14337" width="9.5703125" style="2" customWidth="1"/>
    <col min="14338" max="14338" width="13.7109375" style="2" customWidth="1"/>
    <col min="14339" max="14339" width="39.85546875" style="2" customWidth="1"/>
    <col min="14340" max="14340" width="18.7109375" style="2" customWidth="1"/>
    <col min="14341" max="14341" width="16.85546875" style="2" customWidth="1"/>
    <col min="14342" max="14342" width="12.7109375" style="2" customWidth="1"/>
    <col min="14343" max="14343" width="17.85546875" style="2" customWidth="1"/>
    <col min="14344" max="14344" width="15.140625" style="2" customWidth="1"/>
    <col min="14345" max="14345" width="12.7109375" style="2" customWidth="1"/>
    <col min="14346" max="14346" width="13.42578125" style="2" customWidth="1"/>
    <col min="14347" max="14347" width="12.7109375" style="2" customWidth="1"/>
    <col min="14348" max="14348" width="13.7109375" style="2" customWidth="1"/>
    <col min="14349" max="14349" width="28.7109375" style="2" customWidth="1"/>
    <col min="14350" max="14350" width="18.140625" style="2" customWidth="1"/>
    <col min="14351" max="14351" width="19.28515625" style="2" customWidth="1"/>
    <col min="14352" max="14352" width="12.5703125" style="2" customWidth="1"/>
    <col min="14353" max="14353" width="16.7109375" style="2" customWidth="1"/>
    <col min="14354" max="14354" width="16.28515625" style="2" customWidth="1"/>
    <col min="14355" max="14355" width="12.7109375" style="2" customWidth="1"/>
    <col min="14356" max="14356" width="14.28515625" style="2" customWidth="1"/>
    <col min="14357" max="14592" width="11.42578125" style="2"/>
    <col min="14593" max="14593" width="9.5703125" style="2" customWidth="1"/>
    <col min="14594" max="14594" width="13.7109375" style="2" customWidth="1"/>
    <col min="14595" max="14595" width="39.85546875" style="2" customWidth="1"/>
    <col min="14596" max="14596" width="18.7109375" style="2" customWidth="1"/>
    <col min="14597" max="14597" width="16.85546875" style="2" customWidth="1"/>
    <col min="14598" max="14598" width="12.7109375" style="2" customWidth="1"/>
    <col min="14599" max="14599" width="17.85546875" style="2" customWidth="1"/>
    <col min="14600" max="14600" width="15.140625" style="2" customWidth="1"/>
    <col min="14601" max="14601" width="12.7109375" style="2" customWidth="1"/>
    <col min="14602" max="14602" width="13.42578125" style="2" customWidth="1"/>
    <col min="14603" max="14603" width="12.7109375" style="2" customWidth="1"/>
    <col min="14604" max="14604" width="13.7109375" style="2" customWidth="1"/>
    <col min="14605" max="14605" width="28.7109375" style="2" customWidth="1"/>
    <col min="14606" max="14606" width="18.140625" style="2" customWidth="1"/>
    <col min="14607" max="14607" width="19.28515625" style="2" customWidth="1"/>
    <col min="14608" max="14608" width="12.5703125" style="2" customWidth="1"/>
    <col min="14609" max="14609" width="16.7109375" style="2" customWidth="1"/>
    <col min="14610" max="14610" width="16.28515625" style="2" customWidth="1"/>
    <col min="14611" max="14611" width="12.7109375" style="2" customWidth="1"/>
    <col min="14612" max="14612" width="14.28515625" style="2" customWidth="1"/>
    <col min="14613" max="14848" width="11.42578125" style="2"/>
    <col min="14849" max="14849" width="9.5703125" style="2" customWidth="1"/>
    <col min="14850" max="14850" width="13.7109375" style="2" customWidth="1"/>
    <col min="14851" max="14851" width="39.85546875" style="2" customWidth="1"/>
    <col min="14852" max="14852" width="18.7109375" style="2" customWidth="1"/>
    <col min="14853" max="14853" width="16.85546875" style="2" customWidth="1"/>
    <col min="14854" max="14854" width="12.7109375" style="2" customWidth="1"/>
    <col min="14855" max="14855" width="17.85546875" style="2" customWidth="1"/>
    <col min="14856" max="14856" width="15.140625" style="2" customWidth="1"/>
    <col min="14857" max="14857" width="12.7109375" style="2" customWidth="1"/>
    <col min="14858" max="14858" width="13.42578125" style="2" customWidth="1"/>
    <col min="14859" max="14859" width="12.7109375" style="2" customWidth="1"/>
    <col min="14860" max="14860" width="13.7109375" style="2" customWidth="1"/>
    <col min="14861" max="14861" width="28.7109375" style="2" customWidth="1"/>
    <col min="14862" max="14862" width="18.140625" style="2" customWidth="1"/>
    <col min="14863" max="14863" width="19.28515625" style="2" customWidth="1"/>
    <col min="14864" max="14864" width="12.5703125" style="2" customWidth="1"/>
    <col min="14865" max="14865" width="16.7109375" style="2" customWidth="1"/>
    <col min="14866" max="14866" width="16.28515625" style="2" customWidth="1"/>
    <col min="14867" max="14867" width="12.7109375" style="2" customWidth="1"/>
    <col min="14868" max="14868" width="14.28515625" style="2" customWidth="1"/>
    <col min="14869" max="15104" width="11.42578125" style="2"/>
    <col min="15105" max="15105" width="9.5703125" style="2" customWidth="1"/>
    <col min="15106" max="15106" width="13.7109375" style="2" customWidth="1"/>
    <col min="15107" max="15107" width="39.85546875" style="2" customWidth="1"/>
    <col min="15108" max="15108" width="18.7109375" style="2" customWidth="1"/>
    <col min="15109" max="15109" width="16.85546875" style="2" customWidth="1"/>
    <col min="15110" max="15110" width="12.7109375" style="2" customWidth="1"/>
    <col min="15111" max="15111" width="17.85546875" style="2" customWidth="1"/>
    <col min="15112" max="15112" width="15.140625" style="2" customWidth="1"/>
    <col min="15113" max="15113" width="12.7109375" style="2" customWidth="1"/>
    <col min="15114" max="15114" width="13.42578125" style="2" customWidth="1"/>
    <col min="15115" max="15115" width="12.7109375" style="2" customWidth="1"/>
    <col min="15116" max="15116" width="13.7109375" style="2" customWidth="1"/>
    <col min="15117" max="15117" width="28.7109375" style="2" customWidth="1"/>
    <col min="15118" max="15118" width="18.140625" style="2" customWidth="1"/>
    <col min="15119" max="15119" width="19.28515625" style="2" customWidth="1"/>
    <col min="15120" max="15120" width="12.5703125" style="2" customWidth="1"/>
    <col min="15121" max="15121" width="16.7109375" style="2" customWidth="1"/>
    <col min="15122" max="15122" width="16.28515625" style="2" customWidth="1"/>
    <col min="15123" max="15123" width="12.7109375" style="2" customWidth="1"/>
    <col min="15124" max="15124" width="14.28515625" style="2" customWidth="1"/>
    <col min="15125" max="15360" width="11.42578125" style="2"/>
    <col min="15361" max="15361" width="9.5703125" style="2" customWidth="1"/>
    <col min="15362" max="15362" width="13.7109375" style="2" customWidth="1"/>
    <col min="15363" max="15363" width="39.85546875" style="2" customWidth="1"/>
    <col min="15364" max="15364" width="18.7109375" style="2" customWidth="1"/>
    <col min="15365" max="15365" width="16.85546875" style="2" customWidth="1"/>
    <col min="15366" max="15366" width="12.7109375" style="2" customWidth="1"/>
    <col min="15367" max="15367" width="17.85546875" style="2" customWidth="1"/>
    <col min="15368" max="15368" width="15.140625" style="2" customWidth="1"/>
    <col min="15369" max="15369" width="12.7109375" style="2" customWidth="1"/>
    <col min="15370" max="15370" width="13.42578125" style="2" customWidth="1"/>
    <col min="15371" max="15371" width="12.7109375" style="2" customWidth="1"/>
    <col min="15372" max="15372" width="13.7109375" style="2" customWidth="1"/>
    <col min="15373" max="15373" width="28.7109375" style="2" customWidth="1"/>
    <col min="15374" max="15374" width="18.140625" style="2" customWidth="1"/>
    <col min="15375" max="15375" width="19.28515625" style="2" customWidth="1"/>
    <col min="15376" max="15376" width="12.5703125" style="2" customWidth="1"/>
    <col min="15377" max="15377" width="16.7109375" style="2" customWidth="1"/>
    <col min="15378" max="15378" width="16.28515625" style="2" customWidth="1"/>
    <col min="15379" max="15379" width="12.7109375" style="2" customWidth="1"/>
    <col min="15380" max="15380" width="14.28515625" style="2" customWidth="1"/>
    <col min="15381" max="15616" width="11.42578125" style="2"/>
    <col min="15617" max="15617" width="9.5703125" style="2" customWidth="1"/>
    <col min="15618" max="15618" width="13.7109375" style="2" customWidth="1"/>
    <col min="15619" max="15619" width="39.85546875" style="2" customWidth="1"/>
    <col min="15620" max="15620" width="18.7109375" style="2" customWidth="1"/>
    <col min="15621" max="15621" width="16.85546875" style="2" customWidth="1"/>
    <col min="15622" max="15622" width="12.7109375" style="2" customWidth="1"/>
    <col min="15623" max="15623" width="17.85546875" style="2" customWidth="1"/>
    <col min="15624" max="15624" width="15.140625" style="2" customWidth="1"/>
    <col min="15625" max="15625" width="12.7109375" style="2" customWidth="1"/>
    <col min="15626" max="15626" width="13.42578125" style="2" customWidth="1"/>
    <col min="15627" max="15627" width="12.7109375" style="2" customWidth="1"/>
    <col min="15628" max="15628" width="13.7109375" style="2" customWidth="1"/>
    <col min="15629" max="15629" width="28.7109375" style="2" customWidth="1"/>
    <col min="15630" max="15630" width="18.140625" style="2" customWidth="1"/>
    <col min="15631" max="15631" width="19.28515625" style="2" customWidth="1"/>
    <col min="15632" max="15632" width="12.5703125" style="2" customWidth="1"/>
    <col min="15633" max="15633" width="16.7109375" style="2" customWidth="1"/>
    <col min="15634" max="15634" width="16.28515625" style="2" customWidth="1"/>
    <col min="15635" max="15635" width="12.7109375" style="2" customWidth="1"/>
    <col min="15636" max="15636" width="14.28515625" style="2" customWidth="1"/>
    <col min="15637" max="15872" width="11.42578125" style="2"/>
    <col min="15873" max="15873" width="9.5703125" style="2" customWidth="1"/>
    <col min="15874" max="15874" width="13.7109375" style="2" customWidth="1"/>
    <col min="15875" max="15875" width="39.85546875" style="2" customWidth="1"/>
    <col min="15876" max="15876" width="18.7109375" style="2" customWidth="1"/>
    <col min="15877" max="15877" width="16.85546875" style="2" customWidth="1"/>
    <col min="15878" max="15878" width="12.7109375" style="2" customWidth="1"/>
    <col min="15879" max="15879" width="17.85546875" style="2" customWidth="1"/>
    <col min="15880" max="15880" width="15.140625" style="2" customWidth="1"/>
    <col min="15881" max="15881" width="12.7109375" style="2" customWidth="1"/>
    <col min="15882" max="15882" width="13.42578125" style="2" customWidth="1"/>
    <col min="15883" max="15883" width="12.7109375" style="2" customWidth="1"/>
    <col min="15884" max="15884" width="13.7109375" style="2" customWidth="1"/>
    <col min="15885" max="15885" width="28.7109375" style="2" customWidth="1"/>
    <col min="15886" max="15886" width="18.140625" style="2" customWidth="1"/>
    <col min="15887" max="15887" width="19.28515625" style="2" customWidth="1"/>
    <col min="15888" max="15888" width="12.5703125" style="2" customWidth="1"/>
    <col min="15889" max="15889" width="16.7109375" style="2" customWidth="1"/>
    <col min="15890" max="15890" width="16.28515625" style="2" customWidth="1"/>
    <col min="15891" max="15891" width="12.7109375" style="2" customWidth="1"/>
    <col min="15892" max="15892" width="14.28515625" style="2" customWidth="1"/>
    <col min="15893" max="16128" width="11.42578125" style="2"/>
    <col min="16129" max="16129" width="9.5703125" style="2" customWidth="1"/>
    <col min="16130" max="16130" width="13.7109375" style="2" customWidth="1"/>
    <col min="16131" max="16131" width="39.85546875" style="2" customWidth="1"/>
    <col min="16132" max="16132" width="18.7109375" style="2" customWidth="1"/>
    <col min="16133" max="16133" width="16.85546875" style="2" customWidth="1"/>
    <col min="16134" max="16134" width="12.7109375" style="2" customWidth="1"/>
    <col min="16135" max="16135" width="17.85546875" style="2" customWidth="1"/>
    <col min="16136" max="16136" width="15.140625" style="2" customWidth="1"/>
    <col min="16137" max="16137" width="12.7109375" style="2" customWidth="1"/>
    <col min="16138" max="16138" width="13.42578125" style="2" customWidth="1"/>
    <col min="16139" max="16139" width="12.7109375" style="2" customWidth="1"/>
    <col min="16140" max="16140" width="13.7109375" style="2" customWidth="1"/>
    <col min="16141" max="16141" width="28.7109375" style="2" customWidth="1"/>
    <col min="16142" max="16142" width="18.140625" style="2" customWidth="1"/>
    <col min="16143" max="16143" width="19.28515625" style="2" customWidth="1"/>
    <col min="16144" max="16144" width="12.5703125" style="2" customWidth="1"/>
    <col min="16145" max="16145" width="16.7109375" style="2" customWidth="1"/>
    <col min="16146" max="16146" width="16.28515625" style="2" customWidth="1"/>
    <col min="16147" max="16147" width="12.7109375" style="2" customWidth="1"/>
    <col min="16148" max="16148" width="14.28515625" style="2" customWidth="1"/>
    <col min="16149" max="16384" width="11.42578125" style="2"/>
  </cols>
  <sheetData>
    <row r="1" spans="2:26" ht="18.75" x14ac:dyDescent="0.3">
      <c r="D1" s="490" t="s">
        <v>72</v>
      </c>
      <c r="E1" s="490"/>
      <c r="F1" s="490"/>
      <c r="G1" s="490"/>
      <c r="H1" s="490"/>
      <c r="I1" s="490"/>
      <c r="J1" s="490"/>
      <c r="N1" s="492" t="s">
        <v>70</v>
      </c>
      <c r="O1" s="492"/>
      <c r="P1" s="492"/>
      <c r="Q1" s="492"/>
      <c r="R1" s="492"/>
      <c r="S1" s="492"/>
      <c r="T1" s="492"/>
    </row>
    <row r="2" spans="2:26" ht="18.75" x14ac:dyDescent="0.3">
      <c r="D2" s="489" t="s">
        <v>20</v>
      </c>
      <c r="E2" s="489"/>
      <c r="F2" s="489"/>
      <c r="G2" s="489"/>
      <c r="H2" s="489"/>
      <c r="I2" s="489"/>
      <c r="J2" s="489"/>
      <c r="K2" s="26"/>
      <c r="N2" s="492" t="s">
        <v>10</v>
      </c>
      <c r="O2" s="492"/>
      <c r="P2" s="492"/>
      <c r="Q2" s="492"/>
      <c r="R2" s="492"/>
      <c r="S2" s="492"/>
      <c r="T2" s="492"/>
    </row>
    <row r="3" spans="2:26" ht="18.75" x14ac:dyDescent="0.3">
      <c r="D3" s="489" t="s">
        <v>19</v>
      </c>
      <c r="E3" s="489"/>
      <c r="F3" s="489"/>
      <c r="G3" s="489"/>
      <c r="H3" s="489"/>
      <c r="I3" s="489"/>
      <c r="J3" s="489"/>
      <c r="K3" s="26"/>
      <c r="L3" s="3"/>
      <c r="N3" s="492" t="s">
        <v>19</v>
      </c>
      <c r="O3" s="492"/>
      <c r="P3" s="492"/>
      <c r="Q3" s="492"/>
      <c r="R3" s="492"/>
      <c r="S3" s="492"/>
      <c r="T3" s="492"/>
    </row>
    <row r="4" spans="2:26" ht="18.75" x14ac:dyDescent="0.3">
      <c r="D4" s="489" t="s">
        <v>22</v>
      </c>
      <c r="E4" s="489"/>
      <c r="F4" s="489"/>
      <c r="G4" s="489"/>
      <c r="H4" s="489"/>
      <c r="I4" s="489"/>
      <c r="J4" s="489"/>
      <c r="K4" s="57"/>
      <c r="N4" s="492" t="s">
        <v>28</v>
      </c>
      <c r="O4" s="492"/>
      <c r="P4" s="492"/>
      <c r="Q4" s="492"/>
      <c r="R4" s="492"/>
      <c r="S4" s="492"/>
      <c r="T4" s="492"/>
    </row>
    <row r="5" spans="2:26" ht="18.75" x14ac:dyDescent="0.3">
      <c r="D5" s="489" t="s">
        <v>73</v>
      </c>
      <c r="E5" s="489"/>
      <c r="F5" s="489"/>
      <c r="G5" s="489"/>
      <c r="H5" s="489"/>
      <c r="I5" s="489"/>
      <c r="J5" s="489"/>
      <c r="K5" s="26" t="s">
        <v>9</v>
      </c>
      <c r="N5" s="492" t="s">
        <v>71</v>
      </c>
      <c r="O5" s="492"/>
      <c r="P5" s="492"/>
      <c r="Q5" s="492"/>
      <c r="R5" s="492"/>
      <c r="S5" s="492"/>
      <c r="T5" s="492"/>
    </row>
    <row r="6" spans="2:26" ht="18.75" x14ac:dyDescent="0.3">
      <c r="D6" s="491" t="s">
        <v>67</v>
      </c>
      <c r="E6" s="491"/>
      <c r="F6" s="491"/>
      <c r="G6" s="491"/>
      <c r="H6" s="491"/>
      <c r="I6" s="491"/>
      <c r="J6" s="491"/>
      <c r="K6" s="1"/>
      <c r="N6" s="492" t="s">
        <v>68</v>
      </c>
      <c r="O6" s="492"/>
      <c r="P6" s="492"/>
      <c r="Q6" s="492"/>
      <c r="R6" s="492"/>
      <c r="S6" s="492"/>
      <c r="T6" s="492"/>
    </row>
    <row r="7" spans="2:26" ht="15.75" x14ac:dyDescent="0.25">
      <c r="B7" s="5"/>
      <c r="C7" s="15"/>
      <c r="D7" s="7"/>
      <c r="L7" s="5"/>
      <c r="M7" s="6"/>
      <c r="N7" s="6"/>
      <c r="O7" s="12" t="s">
        <v>9</v>
      </c>
      <c r="P7" s="47" t="s">
        <v>9</v>
      </c>
      <c r="Q7" s="6"/>
      <c r="R7" s="12" t="s">
        <v>9</v>
      </c>
      <c r="S7" s="47" t="s">
        <v>9</v>
      </c>
      <c r="T7" s="50"/>
    </row>
    <row r="8" spans="2:26" ht="16.5" thickBot="1" x14ac:dyDescent="0.3">
      <c r="E8" s="13" t="s">
        <v>9</v>
      </c>
      <c r="F8" s="28"/>
      <c r="G8" s="13"/>
      <c r="H8" s="13" t="s">
        <v>9</v>
      </c>
      <c r="I8" s="481" t="s">
        <v>26</v>
      </c>
      <c r="J8" s="482"/>
      <c r="L8" s="3"/>
      <c r="R8" s="3" t="s">
        <v>9</v>
      </c>
      <c r="S8" s="481" t="s">
        <v>26</v>
      </c>
      <c r="T8" s="482"/>
      <c r="U8" s="14"/>
      <c r="V8" s="14"/>
      <c r="Y8" s="14"/>
      <c r="Z8" s="14"/>
    </row>
    <row r="9" spans="2:26" ht="42.75" customHeight="1" thickBot="1" x14ac:dyDescent="0.3">
      <c r="B9" s="476" t="s">
        <v>41</v>
      </c>
      <c r="C9" s="476" t="s">
        <v>166</v>
      </c>
      <c r="D9" s="486" t="s">
        <v>0</v>
      </c>
      <c r="E9" s="486"/>
      <c r="F9" s="487"/>
      <c r="G9" s="485" t="s">
        <v>76</v>
      </c>
      <c r="H9" s="486"/>
      <c r="I9" s="487"/>
      <c r="J9" s="483" t="s">
        <v>79</v>
      </c>
      <c r="L9" s="476" t="s">
        <v>41</v>
      </c>
      <c r="M9" s="476" t="s">
        <v>166</v>
      </c>
      <c r="N9" s="486" t="s">
        <v>0</v>
      </c>
      <c r="O9" s="486"/>
      <c r="P9" s="487"/>
      <c r="Q9" s="485" t="s">
        <v>121</v>
      </c>
      <c r="R9" s="486"/>
      <c r="S9" s="487"/>
      <c r="T9" s="478" t="s">
        <v>79</v>
      </c>
      <c r="W9" s="14"/>
      <c r="X9" s="14"/>
    </row>
    <row r="10" spans="2:26" ht="57.75" customHeight="1" thickBot="1" x14ac:dyDescent="0.3">
      <c r="B10" s="488"/>
      <c r="C10" s="488"/>
      <c r="D10" s="139" t="s">
        <v>74</v>
      </c>
      <c r="E10" s="140" t="s">
        <v>75</v>
      </c>
      <c r="F10" s="139" t="s">
        <v>77</v>
      </c>
      <c r="G10" s="139" t="s">
        <v>74</v>
      </c>
      <c r="H10" s="140" t="s">
        <v>75</v>
      </c>
      <c r="I10" s="155" t="s">
        <v>78</v>
      </c>
      <c r="J10" s="484"/>
      <c r="K10" s="9"/>
      <c r="L10" s="477"/>
      <c r="M10" s="477"/>
      <c r="N10" s="139" t="s">
        <v>311</v>
      </c>
      <c r="O10" s="140" t="s">
        <v>310</v>
      </c>
      <c r="P10" s="139" t="s">
        <v>77</v>
      </c>
      <c r="Q10" s="139" t="s">
        <v>308</v>
      </c>
      <c r="R10" s="140" t="s">
        <v>309</v>
      </c>
      <c r="S10" s="139" t="s">
        <v>78</v>
      </c>
      <c r="T10" s="479"/>
    </row>
    <row r="11" spans="2:26" ht="18" customHeight="1" thickBot="1" x14ac:dyDescent="0.3">
      <c r="B11" s="211">
        <v>1</v>
      </c>
      <c r="C11" s="452" t="s">
        <v>80</v>
      </c>
      <c r="D11" s="212">
        <f>D12+D31</f>
        <v>0</v>
      </c>
      <c r="E11" s="213">
        <f>E12+E31</f>
        <v>0</v>
      </c>
      <c r="F11" s="214" t="e">
        <f>(E11-D11)/D11</f>
        <v>#DIV/0!</v>
      </c>
      <c r="G11" s="213">
        <f>G12+G31</f>
        <v>0</v>
      </c>
      <c r="H11" s="212">
        <f>H12+H31</f>
        <v>0</v>
      </c>
      <c r="I11" s="215" t="e">
        <f>(H11-G11)/G11</f>
        <v>#DIV/0!</v>
      </c>
      <c r="J11" s="216" t="e">
        <f>H11/E11</f>
        <v>#DIV/0!</v>
      </c>
      <c r="K11" s="10"/>
      <c r="L11" s="23">
        <v>2</v>
      </c>
      <c r="M11" s="133" t="s">
        <v>122</v>
      </c>
      <c r="N11" s="44">
        <f>+N12+N25+N30</f>
        <v>0</v>
      </c>
      <c r="O11" s="44">
        <f>+O12+O25+O30</f>
        <v>0</v>
      </c>
      <c r="P11" s="134" t="e">
        <f>(O11-N11)/N11</f>
        <v>#DIV/0!</v>
      </c>
      <c r="Q11" s="44">
        <f>+Q12+Q25+Q30</f>
        <v>0</v>
      </c>
      <c r="R11" s="44">
        <f>+R12+R25+R30</f>
        <v>0</v>
      </c>
      <c r="S11" s="24" t="e">
        <f>(R11-Q11)/Q11</f>
        <v>#DIV/0!</v>
      </c>
      <c r="T11" s="135" t="e">
        <f>R11/O11</f>
        <v>#DIV/0!</v>
      </c>
    </row>
    <row r="12" spans="2:26" ht="23.25" customHeight="1" thickBot="1" x14ac:dyDescent="0.3">
      <c r="B12" s="217" t="s">
        <v>37</v>
      </c>
      <c r="C12" s="218" t="s">
        <v>12</v>
      </c>
      <c r="D12" s="219">
        <f>D13+D16</f>
        <v>0</v>
      </c>
      <c r="E12" s="219">
        <f>E13+E16</f>
        <v>0</v>
      </c>
      <c r="F12" s="220" t="e">
        <f t="shared" ref="F12:F42" si="0">(E12-D12)/D12</f>
        <v>#DIV/0!</v>
      </c>
      <c r="G12" s="219">
        <f t="shared" ref="G12:H12" si="1">G13+G16</f>
        <v>0</v>
      </c>
      <c r="H12" s="219">
        <f t="shared" si="1"/>
        <v>0</v>
      </c>
      <c r="I12" s="221" t="e">
        <f t="shared" ref="I12:I42" si="2">(H12-G12)/G12</f>
        <v>#DIV/0!</v>
      </c>
      <c r="J12" s="222" t="e">
        <f t="shared" ref="J12:J42" si="3">H12/E12</f>
        <v>#DIV/0!</v>
      </c>
      <c r="K12" s="8"/>
      <c r="L12" s="223" t="s">
        <v>39</v>
      </c>
      <c r="M12" s="224" t="s">
        <v>16</v>
      </c>
      <c r="N12" s="225">
        <f>+N13+N14+N15+N21+N24</f>
        <v>0</v>
      </c>
      <c r="O12" s="225">
        <f>+O13+O14+O15+O21+O24</f>
        <v>0</v>
      </c>
      <c r="P12" s="226" t="e">
        <f t="shared" ref="P12:P38" si="4">(O12-N12)/N12</f>
        <v>#DIV/0!</v>
      </c>
      <c r="Q12" s="225">
        <f t="shared" ref="Q12:R12" si="5">+Q13+Q14+Q15+Q21+Q24</f>
        <v>0</v>
      </c>
      <c r="R12" s="225">
        <f t="shared" si="5"/>
        <v>0</v>
      </c>
      <c r="S12" s="227" t="e">
        <f t="shared" ref="S12:S36" si="6">(R12-Q12)/Q12</f>
        <v>#DIV/0!</v>
      </c>
      <c r="T12" s="228" t="e">
        <f t="shared" ref="T12:T36" si="7">R12/O12</f>
        <v>#DIV/0!</v>
      </c>
    </row>
    <row r="13" spans="2:26" ht="18" customHeight="1" x14ac:dyDescent="0.25">
      <c r="B13" s="414" t="s">
        <v>81</v>
      </c>
      <c r="C13" s="415" t="s">
        <v>13</v>
      </c>
      <c r="D13" s="416">
        <f>+D14+D15</f>
        <v>0</v>
      </c>
      <c r="E13" s="416">
        <f>+E14+E15</f>
        <v>0</v>
      </c>
      <c r="F13" s="417" t="e">
        <f t="shared" si="0"/>
        <v>#DIV/0!</v>
      </c>
      <c r="G13" s="416">
        <f t="shared" ref="G13:H13" si="8">+G14+G15</f>
        <v>0</v>
      </c>
      <c r="H13" s="416">
        <f t="shared" si="8"/>
        <v>0</v>
      </c>
      <c r="I13" s="418" t="e">
        <f t="shared" si="2"/>
        <v>#DIV/0!</v>
      </c>
      <c r="J13" s="419" t="e">
        <f t="shared" si="3"/>
        <v>#DIV/0!</v>
      </c>
      <c r="K13" s="11"/>
      <c r="L13" s="17" t="s">
        <v>2</v>
      </c>
      <c r="M13" s="29" t="s">
        <v>11</v>
      </c>
      <c r="N13" s="40"/>
      <c r="O13" s="40"/>
      <c r="P13" s="22" t="e">
        <f t="shared" si="4"/>
        <v>#DIV/0!</v>
      </c>
      <c r="Q13" s="40"/>
      <c r="R13" s="40"/>
      <c r="S13" s="25" t="e">
        <f t="shared" si="6"/>
        <v>#DIV/0!</v>
      </c>
      <c r="T13" s="51" t="e">
        <f t="shared" si="7"/>
        <v>#DIV/0!</v>
      </c>
    </row>
    <row r="14" spans="2:26" ht="18" customHeight="1" x14ac:dyDescent="0.25">
      <c r="B14" s="19" t="s">
        <v>83</v>
      </c>
      <c r="C14" s="453" t="s">
        <v>84</v>
      </c>
      <c r="D14" s="36"/>
      <c r="E14" s="107"/>
      <c r="F14" s="55" t="e">
        <f t="shared" si="0"/>
        <v>#DIV/0!</v>
      </c>
      <c r="G14" s="107"/>
      <c r="H14" s="36"/>
      <c r="I14" s="48" t="e">
        <f t="shared" si="2"/>
        <v>#DIV/0!</v>
      </c>
      <c r="J14" s="149" t="e">
        <f t="shared" si="3"/>
        <v>#DIV/0!</v>
      </c>
      <c r="K14" s="4"/>
      <c r="L14" s="33" t="s">
        <v>3</v>
      </c>
      <c r="M14" s="456" t="s">
        <v>123</v>
      </c>
      <c r="N14" s="37"/>
      <c r="O14" s="37"/>
      <c r="P14" s="49" t="e">
        <f t="shared" si="4"/>
        <v>#DIV/0!</v>
      </c>
      <c r="Q14" s="37"/>
      <c r="R14" s="37"/>
      <c r="S14" s="56" t="e">
        <f t="shared" si="6"/>
        <v>#DIV/0!</v>
      </c>
      <c r="T14" s="54" t="e">
        <f t="shared" si="7"/>
        <v>#DIV/0!</v>
      </c>
    </row>
    <row r="15" spans="2:26" ht="18" customHeight="1" x14ac:dyDescent="0.2">
      <c r="B15" s="19" t="s">
        <v>85</v>
      </c>
      <c r="C15" s="454" t="s">
        <v>86</v>
      </c>
      <c r="D15" s="36"/>
      <c r="E15" s="107"/>
      <c r="F15" s="55" t="e">
        <f t="shared" si="0"/>
        <v>#DIV/0!</v>
      </c>
      <c r="G15" s="107"/>
      <c r="H15" s="36"/>
      <c r="I15" s="48" t="e">
        <f t="shared" si="2"/>
        <v>#DIV/0!</v>
      </c>
      <c r="J15" s="149" t="e">
        <f t="shared" si="3"/>
        <v>#DIV/0!</v>
      </c>
      <c r="K15" s="4"/>
      <c r="L15" s="17" t="s">
        <v>4</v>
      </c>
      <c r="M15" s="29" t="s">
        <v>93</v>
      </c>
      <c r="N15" s="40">
        <f>+N16+N19+N20</f>
        <v>0</v>
      </c>
      <c r="O15" s="40">
        <f>+O16+O19+O20</f>
        <v>0</v>
      </c>
      <c r="P15" s="22" t="e">
        <f t="shared" si="4"/>
        <v>#DIV/0!</v>
      </c>
      <c r="Q15" s="40">
        <f t="shared" ref="Q15:R15" si="9">+Q16+Q19+Q20</f>
        <v>0</v>
      </c>
      <c r="R15" s="40">
        <f t="shared" si="9"/>
        <v>0</v>
      </c>
      <c r="S15" s="25" t="e">
        <f t="shared" si="6"/>
        <v>#DIV/0!</v>
      </c>
      <c r="T15" s="51" t="e">
        <f t="shared" si="7"/>
        <v>#DIV/0!</v>
      </c>
    </row>
    <row r="16" spans="2:26" ht="18" customHeight="1" x14ac:dyDescent="0.25">
      <c r="B16" s="420" t="s">
        <v>82</v>
      </c>
      <c r="C16" s="224" t="s">
        <v>14</v>
      </c>
      <c r="D16" s="421">
        <f>+D17+D18+D19+D20</f>
        <v>0</v>
      </c>
      <c r="E16" s="421">
        <f>+E17+E18+E19+E20</f>
        <v>0</v>
      </c>
      <c r="F16" s="422" t="e">
        <f t="shared" si="0"/>
        <v>#DIV/0!</v>
      </c>
      <c r="G16" s="421">
        <f t="shared" ref="G16:H16" si="10">+G17+G18+G19+G20</f>
        <v>0</v>
      </c>
      <c r="H16" s="421">
        <f t="shared" si="10"/>
        <v>0</v>
      </c>
      <c r="I16" s="423" t="e">
        <f t="shared" si="2"/>
        <v>#DIV/0!</v>
      </c>
      <c r="J16" s="424" t="e">
        <f t="shared" si="3"/>
        <v>#DIV/0!</v>
      </c>
      <c r="K16" s="4"/>
      <c r="L16" s="17" t="s">
        <v>135</v>
      </c>
      <c r="M16" s="29" t="s">
        <v>133</v>
      </c>
      <c r="N16" s="40">
        <f>+N17+N18</f>
        <v>0</v>
      </c>
      <c r="O16" s="40">
        <f>+O17+O18</f>
        <v>0</v>
      </c>
      <c r="P16" s="22" t="e">
        <f>(O16-N16)/N16</f>
        <v>#DIV/0!</v>
      </c>
      <c r="Q16" s="40">
        <f>+Q17+Q18</f>
        <v>0</v>
      </c>
      <c r="R16" s="40">
        <f>+R17+R18</f>
        <v>0</v>
      </c>
      <c r="S16" s="25" t="e">
        <f>(R16-Q16)/Q16</f>
        <v>#DIV/0!</v>
      </c>
      <c r="T16" s="51" t="e">
        <f>R16/O16</f>
        <v>#DIV/0!</v>
      </c>
    </row>
    <row r="17" spans="2:20" ht="18" customHeight="1" x14ac:dyDescent="0.2">
      <c r="B17" s="34" t="s">
        <v>87</v>
      </c>
      <c r="C17" s="151" t="s">
        <v>42</v>
      </c>
      <c r="D17" s="108"/>
      <c r="E17" s="109"/>
      <c r="F17" s="25" t="e">
        <f t="shared" si="0"/>
        <v>#DIV/0!</v>
      </c>
      <c r="G17" s="109"/>
      <c r="H17" s="108"/>
      <c r="I17" s="22" t="e">
        <f t="shared" si="2"/>
        <v>#DIV/0!</v>
      </c>
      <c r="J17" s="150" t="e">
        <f t="shared" si="3"/>
        <v>#DIV/0!</v>
      </c>
      <c r="K17" s="4"/>
      <c r="L17" s="18" t="s">
        <v>134</v>
      </c>
      <c r="M17" s="31" t="s">
        <v>52</v>
      </c>
      <c r="N17" s="39"/>
      <c r="O17" s="39"/>
      <c r="P17" s="21" t="e">
        <f>(O17-N17)/N17</f>
        <v>#DIV/0!</v>
      </c>
      <c r="Q17" s="39"/>
      <c r="R17" s="39"/>
      <c r="S17" s="20" t="e">
        <f>(R17-Q17)/Q17</f>
        <v>#DIV/0!</v>
      </c>
      <c r="T17" s="52" t="e">
        <f>R17/O17</f>
        <v>#DIV/0!</v>
      </c>
    </row>
    <row r="18" spans="2:20" ht="18" customHeight="1" x14ac:dyDescent="0.25">
      <c r="B18" s="33" t="s">
        <v>88</v>
      </c>
      <c r="C18" s="151" t="s">
        <v>89</v>
      </c>
      <c r="D18" s="36"/>
      <c r="E18" s="107"/>
      <c r="F18" s="25" t="e">
        <f t="shared" si="0"/>
        <v>#DIV/0!</v>
      </c>
      <c r="G18" s="107"/>
      <c r="H18" s="36"/>
      <c r="I18" s="49" t="e">
        <f t="shared" si="2"/>
        <v>#DIV/0!</v>
      </c>
      <c r="J18" s="148" t="e">
        <f t="shared" si="3"/>
        <v>#DIV/0!</v>
      </c>
      <c r="K18" s="4"/>
      <c r="L18" s="18" t="s">
        <v>134</v>
      </c>
      <c r="M18" s="31" t="s">
        <v>53</v>
      </c>
      <c r="N18" s="39"/>
      <c r="O18" s="39"/>
      <c r="P18" s="21" t="e">
        <f>(O18-N18)/N18</f>
        <v>#DIV/0!</v>
      </c>
      <c r="Q18" s="39"/>
      <c r="R18" s="39"/>
      <c r="S18" s="20" t="e">
        <f>(R18-Q18)/Q18</f>
        <v>#DIV/0!</v>
      </c>
      <c r="T18" s="52" t="e">
        <f>R18/O18</f>
        <v>#DIV/0!</v>
      </c>
    </row>
    <row r="19" spans="2:20" ht="34.5" customHeight="1" x14ac:dyDescent="0.2">
      <c r="B19" s="34" t="s">
        <v>90</v>
      </c>
      <c r="C19" s="151" t="s">
        <v>91</v>
      </c>
      <c r="D19" s="36"/>
      <c r="E19" s="107"/>
      <c r="F19" s="25" t="e">
        <f t="shared" si="0"/>
        <v>#DIV/0!</v>
      </c>
      <c r="G19" s="109"/>
      <c r="H19" s="108"/>
      <c r="I19" s="22" t="e">
        <f t="shared" si="2"/>
        <v>#DIV/0!</v>
      </c>
      <c r="J19" s="150" t="e">
        <f t="shared" si="3"/>
        <v>#DIV/0!</v>
      </c>
      <c r="K19" s="4"/>
      <c r="L19" s="17" t="s">
        <v>126</v>
      </c>
      <c r="M19" s="29" t="s">
        <v>127</v>
      </c>
      <c r="N19" s="40"/>
      <c r="O19" s="40"/>
      <c r="P19" s="22" t="e">
        <f t="shared" si="4"/>
        <v>#DIV/0!</v>
      </c>
      <c r="Q19" s="40"/>
      <c r="R19" s="40"/>
      <c r="S19" s="25" t="e">
        <f t="shared" si="6"/>
        <v>#DIV/0!</v>
      </c>
      <c r="T19" s="51" t="e">
        <f t="shared" si="7"/>
        <v>#DIV/0!</v>
      </c>
    </row>
    <row r="20" spans="2:20" ht="18" customHeight="1" x14ac:dyDescent="0.25">
      <c r="B20" s="33" t="s">
        <v>92</v>
      </c>
      <c r="C20" s="151" t="s">
        <v>93</v>
      </c>
      <c r="D20" s="141">
        <f>+D21+D28+D29+D30</f>
        <v>0</v>
      </c>
      <c r="E20" s="141">
        <f>+E21+E28+E29+E30</f>
        <v>0</v>
      </c>
      <c r="F20" s="56" t="e">
        <f t="shared" si="0"/>
        <v>#DIV/0!</v>
      </c>
      <c r="G20" s="141">
        <f t="shared" ref="G20:H20" si="11">+G21+G28+G29+G30</f>
        <v>0</v>
      </c>
      <c r="H20" s="141">
        <f t="shared" si="11"/>
        <v>0</v>
      </c>
      <c r="I20" s="49" t="e">
        <f t="shared" si="2"/>
        <v>#DIV/0!</v>
      </c>
      <c r="J20" s="148" t="e">
        <f t="shared" si="3"/>
        <v>#DIV/0!</v>
      </c>
      <c r="K20" s="4"/>
      <c r="L20" s="33" t="s">
        <v>124</v>
      </c>
      <c r="M20" s="151" t="s">
        <v>125</v>
      </c>
      <c r="N20" s="37"/>
      <c r="O20" s="37"/>
      <c r="P20" s="49" t="e">
        <f t="shared" si="4"/>
        <v>#DIV/0!</v>
      </c>
      <c r="Q20" s="37"/>
      <c r="R20" s="37"/>
      <c r="S20" s="56" t="e">
        <f t="shared" si="6"/>
        <v>#DIV/0!</v>
      </c>
      <c r="T20" s="54" t="e">
        <f t="shared" si="7"/>
        <v>#DIV/0!</v>
      </c>
    </row>
    <row r="21" spans="2:20" ht="15.75" x14ac:dyDescent="0.25">
      <c r="B21" s="33" t="s">
        <v>102</v>
      </c>
      <c r="C21" s="151" t="s">
        <v>43</v>
      </c>
      <c r="D21" s="141">
        <f>+D22+D23+D24+D25+D26+D27</f>
        <v>0</v>
      </c>
      <c r="E21" s="141">
        <f>+E22+E23+E24+E25+E26+E27</f>
        <v>0</v>
      </c>
      <c r="F21" s="56" t="e">
        <f t="shared" si="0"/>
        <v>#DIV/0!</v>
      </c>
      <c r="G21" s="141">
        <f t="shared" ref="G21:H21" si="12">+G22+G23+G24+G25+G26+G27</f>
        <v>0</v>
      </c>
      <c r="H21" s="141">
        <f t="shared" si="12"/>
        <v>0</v>
      </c>
      <c r="I21" s="49" t="e">
        <f t="shared" si="2"/>
        <v>#DIV/0!</v>
      </c>
      <c r="J21" s="148" t="e">
        <f t="shared" si="3"/>
        <v>#DIV/0!</v>
      </c>
      <c r="K21" s="4"/>
      <c r="L21" s="33" t="s">
        <v>136</v>
      </c>
      <c r="M21" s="151" t="s">
        <v>137</v>
      </c>
      <c r="N21" s="37">
        <f>+N22+N23</f>
        <v>0</v>
      </c>
      <c r="O21" s="37">
        <f>+O22+O23</f>
        <v>0</v>
      </c>
      <c r="P21" s="49" t="e">
        <f t="shared" si="4"/>
        <v>#DIV/0!</v>
      </c>
      <c r="Q21" s="37">
        <f t="shared" ref="Q21:R21" si="13">+Q22+Q23</f>
        <v>0</v>
      </c>
      <c r="R21" s="37">
        <f t="shared" si="13"/>
        <v>0</v>
      </c>
      <c r="S21" s="56" t="e">
        <f t="shared" ref="S21:S24" si="14">(R21-Q21)/Q21</f>
        <v>#DIV/0!</v>
      </c>
      <c r="T21" s="54" t="e">
        <f t="shared" ref="T21:T24" si="15">R21/O21</f>
        <v>#DIV/0!</v>
      </c>
    </row>
    <row r="22" spans="2:20" ht="18" customHeight="1" x14ac:dyDescent="0.2">
      <c r="B22" s="19" t="s">
        <v>103</v>
      </c>
      <c r="C22" s="30" t="s">
        <v>94</v>
      </c>
      <c r="D22" s="36"/>
      <c r="E22" s="107"/>
      <c r="F22" s="55" t="e">
        <f t="shared" si="0"/>
        <v>#DIV/0!</v>
      </c>
      <c r="G22" s="107"/>
      <c r="H22" s="36"/>
      <c r="I22" s="48" t="e">
        <f t="shared" si="2"/>
        <v>#DIV/0!</v>
      </c>
      <c r="J22" s="149" t="e">
        <f t="shared" si="3"/>
        <v>#DIV/0!</v>
      </c>
      <c r="K22" s="4"/>
      <c r="L22" s="19" t="s">
        <v>138</v>
      </c>
      <c r="M22" s="30" t="s">
        <v>139</v>
      </c>
      <c r="N22" s="38"/>
      <c r="O22" s="38"/>
      <c r="P22" s="48" t="e">
        <f t="shared" si="4"/>
        <v>#DIV/0!</v>
      </c>
      <c r="Q22" s="38"/>
      <c r="R22" s="38"/>
      <c r="S22" s="55" t="e">
        <f t="shared" si="14"/>
        <v>#DIV/0!</v>
      </c>
      <c r="T22" s="53" t="e">
        <f t="shared" si="15"/>
        <v>#DIV/0!</v>
      </c>
    </row>
    <row r="23" spans="2:20" ht="20.25" customHeight="1" x14ac:dyDescent="0.2">
      <c r="B23" s="19" t="s">
        <v>104</v>
      </c>
      <c r="C23" s="30" t="s">
        <v>95</v>
      </c>
      <c r="D23" s="36"/>
      <c r="E23" s="107"/>
      <c r="F23" s="55" t="e">
        <f t="shared" si="0"/>
        <v>#DIV/0!</v>
      </c>
      <c r="G23" s="107"/>
      <c r="H23" s="36"/>
      <c r="I23" s="48" t="e">
        <f t="shared" si="2"/>
        <v>#DIV/0!</v>
      </c>
      <c r="J23" s="149" t="e">
        <f t="shared" si="3"/>
        <v>#DIV/0!</v>
      </c>
      <c r="K23" s="4"/>
      <c r="L23" s="19" t="s">
        <v>140</v>
      </c>
      <c r="M23" s="30" t="s">
        <v>141</v>
      </c>
      <c r="N23" s="38"/>
      <c r="O23" s="38"/>
      <c r="P23" s="48" t="e">
        <f t="shared" si="4"/>
        <v>#DIV/0!</v>
      </c>
      <c r="Q23" s="38"/>
      <c r="R23" s="38"/>
      <c r="S23" s="55" t="e">
        <f t="shared" si="14"/>
        <v>#DIV/0!</v>
      </c>
      <c r="T23" s="53" t="e">
        <f t="shared" si="15"/>
        <v>#DIV/0!</v>
      </c>
    </row>
    <row r="24" spans="2:20" ht="33.75" customHeight="1" x14ac:dyDescent="0.25">
      <c r="B24" s="19" t="s">
        <v>105</v>
      </c>
      <c r="C24" s="30" t="s">
        <v>96</v>
      </c>
      <c r="D24" s="36"/>
      <c r="E24" s="107"/>
      <c r="F24" s="55" t="e">
        <f t="shared" si="0"/>
        <v>#DIV/0!</v>
      </c>
      <c r="G24" s="107"/>
      <c r="H24" s="36"/>
      <c r="I24" s="48" t="e">
        <f t="shared" si="2"/>
        <v>#DIV/0!</v>
      </c>
      <c r="J24" s="149" t="e">
        <f t="shared" si="3"/>
        <v>#DIV/0!</v>
      </c>
      <c r="K24" s="4"/>
      <c r="L24" s="33" t="s">
        <v>142</v>
      </c>
      <c r="M24" s="151" t="s">
        <v>143</v>
      </c>
      <c r="N24" s="37"/>
      <c r="O24" s="37"/>
      <c r="P24" s="49" t="e">
        <f t="shared" si="4"/>
        <v>#DIV/0!</v>
      </c>
      <c r="Q24" s="37"/>
      <c r="R24" s="37"/>
      <c r="S24" s="56" t="e">
        <f t="shared" si="14"/>
        <v>#DIV/0!</v>
      </c>
      <c r="T24" s="54" t="e">
        <f t="shared" si="15"/>
        <v>#DIV/0!</v>
      </c>
    </row>
    <row r="25" spans="2:20" ht="18" customHeight="1" x14ac:dyDescent="0.2">
      <c r="B25" s="19" t="s">
        <v>106</v>
      </c>
      <c r="C25" s="30" t="s">
        <v>97</v>
      </c>
      <c r="D25" s="36"/>
      <c r="E25" s="107"/>
      <c r="F25" s="55" t="e">
        <f t="shared" si="0"/>
        <v>#DIV/0!</v>
      </c>
      <c r="G25" s="107"/>
      <c r="H25" s="36"/>
      <c r="I25" s="48" t="e">
        <f t="shared" si="2"/>
        <v>#DIV/0!</v>
      </c>
      <c r="J25" s="149" t="e">
        <f t="shared" si="3"/>
        <v>#DIV/0!</v>
      </c>
      <c r="K25" s="4"/>
      <c r="L25" s="223" t="s">
        <v>27</v>
      </c>
      <c r="M25" s="224" t="s">
        <v>144</v>
      </c>
      <c r="N25" s="225">
        <f>+N26</f>
        <v>0</v>
      </c>
      <c r="O25" s="225">
        <f>+O26</f>
        <v>0</v>
      </c>
      <c r="P25" s="226" t="e">
        <f t="shared" si="4"/>
        <v>#DIV/0!</v>
      </c>
      <c r="Q25" s="225">
        <f t="shared" ref="Q25:R25" si="16">+Q26</f>
        <v>0</v>
      </c>
      <c r="R25" s="225">
        <f t="shared" si="16"/>
        <v>0</v>
      </c>
      <c r="S25" s="227" t="e">
        <f t="shared" si="6"/>
        <v>#DIV/0!</v>
      </c>
      <c r="T25" s="228" t="e">
        <f t="shared" si="7"/>
        <v>#DIV/0!</v>
      </c>
    </row>
    <row r="26" spans="2:20" ht="18" customHeight="1" x14ac:dyDescent="0.2">
      <c r="B26" s="19" t="s">
        <v>107</v>
      </c>
      <c r="C26" s="30" t="s">
        <v>98</v>
      </c>
      <c r="D26" s="36"/>
      <c r="E26" s="107"/>
      <c r="F26" s="55" t="e">
        <f t="shared" si="0"/>
        <v>#DIV/0!</v>
      </c>
      <c r="G26" s="107"/>
      <c r="H26" s="36"/>
      <c r="I26" s="48" t="e">
        <f t="shared" si="2"/>
        <v>#DIV/0!</v>
      </c>
      <c r="J26" s="149" t="e">
        <f t="shared" si="3"/>
        <v>#DIV/0!</v>
      </c>
      <c r="K26" s="4"/>
      <c r="L26" s="17" t="s">
        <v>5</v>
      </c>
      <c r="M26" s="29" t="s">
        <v>175</v>
      </c>
      <c r="N26" s="40">
        <f>+N27+N28+N29</f>
        <v>0</v>
      </c>
      <c r="O26" s="40">
        <f>+O27+O28+O29</f>
        <v>0</v>
      </c>
      <c r="P26" s="22" t="e">
        <f t="shared" ref="P26" si="17">(O26-N26)/N26</f>
        <v>#DIV/0!</v>
      </c>
      <c r="Q26" s="40">
        <f t="shared" ref="Q26:R26" si="18">+Q27+Q28+Q29</f>
        <v>0</v>
      </c>
      <c r="R26" s="40">
        <f t="shared" si="18"/>
        <v>0</v>
      </c>
      <c r="S26" s="25" t="e">
        <f t="shared" ref="S26" si="19">(R26-Q26)/Q26</f>
        <v>#DIV/0!</v>
      </c>
      <c r="T26" s="51" t="e">
        <f t="shared" ref="T26" si="20">R26/O26</f>
        <v>#DIV/0!</v>
      </c>
    </row>
    <row r="27" spans="2:20" x14ac:dyDescent="0.2">
      <c r="B27" s="19" t="s">
        <v>108</v>
      </c>
      <c r="C27" s="30" t="s">
        <v>99</v>
      </c>
      <c r="D27" s="36"/>
      <c r="E27" s="107"/>
      <c r="F27" s="55" t="e">
        <f t="shared" si="0"/>
        <v>#DIV/0!</v>
      </c>
      <c r="G27" s="107"/>
      <c r="H27" s="36"/>
      <c r="I27" s="48" t="e">
        <f t="shared" si="2"/>
        <v>#DIV/0!</v>
      </c>
      <c r="J27" s="149" t="e">
        <f t="shared" si="3"/>
        <v>#DIV/0!</v>
      </c>
      <c r="K27" s="4"/>
      <c r="L27" s="18" t="s">
        <v>145</v>
      </c>
      <c r="M27" s="31" t="s">
        <v>146</v>
      </c>
      <c r="N27" s="39"/>
      <c r="O27" s="39"/>
      <c r="P27" s="21" t="e">
        <f t="shared" si="4"/>
        <v>#DIV/0!</v>
      </c>
      <c r="Q27" s="39"/>
      <c r="R27" s="39"/>
      <c r="S27" s="20" t="e">
        <f t="shared" si="6"/>
        <v>#DIV/0!</v>
      </c>
      <c r="T27" s="52" t="e">
        <f t="shared" si="7"/>
        <v>#DIV/0!</v>
      </c>
    </row>
    <row r="28" spans="2:20" ht="18" customHeight="1" x14ac:dyDescent="0.25">
      <c r="B28" s="33" t="s">
        <v>109</v>
      </c>
      <c r="C28" s="151" t="s">
        <v>100</v>
      </c>
      <c r="D28" s="36"/>
      <c r="E28" s="107"/>
      <c r="F28" s="56" t="e">
        <f t="shared" si="0"/>
        <v>#DIV/0!</v>
      </c>
      <c r="G28" s="107"/>
      <c r="H28" s="36"/>
      <c r="I28" s="49" t="e">
        <f t="shared" si="2"/>
        <v>#DIV/0!</v>
      </c>
      <c r="J28" s="148" t="e">
        <f t="shared" si="3"/>
        <v>#DIV/0!</v>
      </c>
      <c r="K28" s="4"/>
      <c r="L28" s="18" t="s">
        <v>147</v>
      </c>
      <c r="M28" s="31" t="s">
        <v>18</v>
      </c>
      <c r="N28" s="39"/>
      <c r="O28" s="39"/>
      <c r="P28" s="21" t="e">
        <f t="shared" si="4"/>
        <v>#DIV/0!</v>
      </c>
      <c r="Q28" s="39"/>
      <c r="R28" s="39"/>
      <c r="S28" s="20" t="e">
        <f t="shared" si="6"/>
        <v>#DIV/0!</v>
      </c>
      <c r="T28" s="52" t="e">
        <f t="shared" si="7"/>
        <v>#DIV/0!</v>
      </c>
    </row>
    <row r="29" spans="2:20" ht="18" customHeight="1" x14ac:dyDescent="0.25">
      <c r="B29" s="33" t="s">
        <v>110</v>
      </c>
      <c r="C29" s="151" t="s">
        <v>295</v>
      </c>
      <c r="D29" s="36"/>
      <c r="E29" s="107"/>
      <c r="F29" s="56" t="e">
        <f t="shared" si="0"/>
        <v>#DIV/0!</v>
      </c>
      <c r="G29" s="107"/>
      <c r="H29" s="36"/>
      <c r="I29" s="49" t="e">
        <f t="shared" si="2"/>
        <v>#DIV/0!</v>
      </c>
      <c r="J29" s="148" t="e">
        <f t="shared" si="3"/>
        <v>#DIV/0!</v>
      </c>
      <c r="K29" s="4"/>
      <c r="L29" s="18" t="s">
        <v>176</v>
      </c>
      <c r="M29" s="31" t="s">
        <v>177</v>
      </c>
      <c r="N29" s="39"/>
      <c r="O29" s="39"/>
      <c r="P29" s="21"/>
      <c r="Q29" s="39"/>
      <c r="R29" s="39"/>
      <c r="S29" s="20"/>
      <c r="T29" s="52"/>
    </row>
    <row r="30" spans="2:20" ht="18" customHeight="1" thickBot="1" x14ac:dyDescent="0.3">
      <c r="B30" s="33" t="s">
        <v>111</v>
      </c>
      <c r="C30" s="151" t="s">
        <v>101</v>
      </c>
      <c r="D30" s="36"/>
      <c r="E30" s="107"/>
      <c r="F30" s="56" t="e">
        <f t="shared" si="0"/>
        <v>#DIV/0!</v>
      </c>
      <c r="G30" s="107"/>
      <c r="H30" s="36"/>
      <c r="I30" s="49" t="e">
        <f t="shared" si="2"/>
        <v>#DIV/0!</v>
      </c>
      <c r="J30" s="148" t="e">
        <f t="shared" si="3"/>
        <v>#DIV/0!</v>
      </c>
      <c r="K30" s="4"/>
      <c r="L30" s="223" t="s">
        <v>25</v>
      </c>
      <c r="M30" s="224" t="s">
        <v>34</v>
      </c>
      <c r="N30" s="225">
        <f>SUM(N31:N38)</f>
        <v>0</v>
      </c>
      <c r="O30" s="225">
        <f>SUM(O31:O38)</f>
        <v>0</v>
      </c>
      <c r="P30" s="226" t="e">
        <f t="shared" si="4"/>
        <v>#DIV/0!</v>
      </c>
      <c r="Q30" s="225">
        <f t="shared" ref="Q30:R30" si="21">SUM(Q31:Q38)</f>
        <v>0</v>
      </c>
      <c r="R30" s="225">
        <f t="shared" si="21"/>
        <v>0</v>
      </c>
      <c r="S30" s="227" t="e">
        <f t="shared" si="6"/>
        <v>#DIV/0!</v>
      </c>
      <c r="T30" s="228" t="e">
        <f t="shared" si="7"/>
        <v>#DIV/0!</v>
      </c>
    </row>
    <row r="31" spans="2:20" ht="15.75" customHeight="1" thickBot="1" x14ac:dyDescent="0.3">
      <c r="B31" s="217" t="s">
        <v>38</v>
      </c>
      <c r="C31" s="218" t="s">
        <v>24</v>
      </c>
      <c r="D31" s="219">
        <f>+D32+D33+D34+D35+D38+D41+D42</f>
        <v>0</v>
      </c>
      <c r="E31" s="219">
        <f>+E32+E33+E34+E35+E38+E41+E42</f>
        <v>0</v>
      </c>
      <c r="F31" s="220" t="e">
        <f t="shared" si="0"/>
        <v>#DIV/0!</v>
      </c>
      <c r="G31" s="219">
        <f t="shared" ref="G31:H31" si="22">+G32+G33+G34+G35+G38+G41+G42</f>
        <v>0</v>
      </c>
      <c r="H31" s="219">
        <f t="shared" si="22"/>
        <v>0</v>
      </c>
      <c r="I31" s="221" t="e">
        <f>(H31-G31)/G31</f>
        <v>#DIV/0!</v>
      </c>
      <c r="J31" s="222" t="e">
        <f t="shared" si="3"/>
        <v>#DIV/0!</v>
      </c>
      <c r="K31" s="4"/>
      <c r="L31" s="18" t="s">
        <v>6</v>
      </c>
      <c r="M31" s="31" t="s">
        <v>11</v>
      </c>
      <c r="N31" s="39"/>
      <c r="O31" s="39"/>
      <c r="P31" s="21" t="e">
        <f t="shared" si="4"/>
        <v>#DIV/0!</v>
      </c>
      <c r="Q31" s="39"/>
      <c r="R31" s="39"/>
      <c r="S31" s="20" t="e">
        <f t="shared" si="6"/>
        <v>#DIV/0!</v>
      </c>
      <c r="T31" s="52" t="e">
        <f t="shared" si="7"/>
        <v>#DIV/0!</v>
      </c>
    </row>
    <row r="32" spans="2:20" ht="18" customHeight="1" x14ac:dyDescent="0.25">
      <c r="B32" s="204" t="s">
        <v>173</v>
      </c>
      <c r="C32" s="205" t="s">
        <v>174</v>
      </c>
      <c r="D32" s="206"/>
      <c r="E32" s="207"/>
      <c r="F32" s="208" t="e">
        <f t="shared" si="0"/>
        <v>#DIV/0!</v>
      </c>
      <c r="G32" s="207"/>
      <c r="H32" s="206"/>
      <c r="I32" s="209" t="e">
        <f>(H32-G32)/G32</f>
        <v>#DIV/0!</v>
      </c>
      <c r="J32" s="210" t="e">
        <f t="shared" ref="J32" si="23">H32/E32</f>
        <v>#DIV/0!</v>
      </c>
      <c r="K32" s="4"/>
      <c r="L32" s="18" t="s">
        <v>7</v>
      </c>
      <c r="M32" s="30" t="s">
        <v>123</v>
      </c>
      <c r="N32" s="38"/>
      <c r="O32" s="38"/>
      <c r="P32" s="48" t="e">
        <f t="shared" si="4"/>
        <v>#DIV/0!</v>
      </c>
      <c r="Q32" s="38"/>
      <c r="R32" s="38"/>
      <c r="S32" s="55" t="e">
        <f t="shared" si="6"/>
        <v>#DIV/0!</v>
      </c>
      <c r="T32" s="53" t="e">
        <f t="shared" si="7"/>
        <v>#DIV/0!</v>
      </c>
    </row>
    <row r="33" spans="2:22" ht="18" customHeight="1" x14ac:dyDescent="0.25">
      <c r="B33" s="204" t="s">
        <v>195</v>
      </c>
      <c r="C33" s="205" t="s">
        <v>196</v>
      </c>
      <c r="D33" s="206"/>
      <c r="E33" s="207"/>
      <c r="F33" s="208" t="e">
        <f t="shared" ref="F33" si="24">(E33-D33)/D33</f>
        <v>#DIV/0!</v>
      </c>
      <c r="G33" s="207"/>
      <c r="H33" s="206"/>
      <c r="I33" s="209" t="e">
        <f>(H33-G33)/G33</f>
        <v>#DIV/0!</v>
      </c>
      <c r="J33" s="210" t="e">
        <f t="shared" ref="J33" si="25">H33/E33</f>
        <v>#DIV/0!</v>
      </c>
      <c r="K33" s="4"/>
      <c r="L33" s="18" t="s">
        <v>21</v>
      </c>
      <c r="M33" s="30" t="s">
        <v>93</v>
      </c>
      <c r="N33" s="45"/>
      <c r="O33" s="45"/>
      <c r="P33" s="48" t="e">
        <f t="shared" si="4"/>
        <v>#DIV/0!</v>
      </c>
      <c r="Q33" s="45"/>
      <c r="R33" s="45"/>
      <c r="S33" s="55" t="e">
        <f t="shared" si="6"/>
        <v>#DIV/0!</v>
      </c>
      <c r="T33" s="53" t="e">
        <f t="shared" si="7"/>
        <v>#DIV/0!</v>
      </c>
    </row>
    <row r="34" spans="2:22" ht="18" customHeight="1" x14ac:dyDescent="0.25">
      <c r="B34" s="32" t="s">
        <v>115</v>
      </c>
      <c r="C34" s="152" t="s">
        <v>116</v>
      </c>
      <c r="D34" s="143"/>
      <c r="E34" s="42"/>
      <c r="F34" s="56" t="e">
        <f t="shared" si="0"/>
        <v>#DIV/0!</v>
      </c>
      <c r="G34" s="42"/>
      <c r="H34" s="37"/>
      <c r="I34" s="49" t="e">
        <f>(H34-G34)/G34</f>
        <v>#DIV/0!</v>
      </c>
      <c r="J34" s="148" t="e">
        <f t="shared" si="3"/>
        <v>#DIV/0!</v>
      </c>
      <c r="K34" s="4"/>
      <c r="L34" s="18" t="s">
        <v>62</v>
      </c>
      <c r="M34" s="30" t="s">
        <v>118</v>
      </c>
      <c r="N34" s="38"/>
      <c r="O34" s="38"/>
      <c r="P34" s="48" t="e">
        <f t="shared" si="4"/>
        <v>#DIV/0!</v>
      </c>
      <c r="Q34" s="38"/>
      <c r="R34" s="38"/>
      <c r="S34" s="55" t="e">
        <f t="shared" si="6"/>
        <v>#DIV/0!</v>
      </c>
      <c r="T34" s="53" t="e">
        <f t="shared" si="7"/>
        <v>#DIV/0!</v>
      </c>
    </row>
    <row r="35" spans="2:22" ht="18" customHeight="1" x14ac:dyDescent="0.25">
      <c r="B35" s="32" t="s">
        <v>117</v>
      </c>
      <c r="C35" s="29" t="s">
        <v>118</v>
      </c>
      <c r="D35" s="37">
        <f>+D36+D37</f>
        <v>0</v>
      </c>
      <c r="E35" s="37">
        <f>+E36+E37</f>
        <v>0</v>
      </c>
      <c r="F35" s="56" t="e">
        <f t="shared" si="0"/>
        <v>#DIV/0!</v>
      </c>
      <c r="G35" s="37">
        <f t="shared" ref="G35:H35" si="26">+G36+G37</f>
        <v>0</v>
      </c>
      <c r="H35" s="37">
        <f t="shared" si="26"/>
        <v>0</v>
      </c>
      <c r="I35" s="49" t="e">
        <f>(H35-G35)/G35</f>
        <v>#DIV/0!</v>
      </c>
      <c r="J35" s="148" t="e">
        <f t="shared" si="3"/>
        <v>#DIV/0!</v>
      </c>
      <c r="K35" s="4"/>
      <c r="L35" s="18" t="s">
        <v>63</v>
      </c>
      <c r="M35" s="31" t="s">
        <v>148</v>
      </c>
      <c r="N35" s="39"/>
      <c r="O35" s="39"/>
      <c r="P35" s="21" t="e">
        <f t="shared" si="4"/>
        <v>#DIV/0!</v>
      </c>
      <c r="Q35" s="39"/>
      <c r="R35" s="39"/>
      <c r="S35" s="20" t="e">
        <f t="shared" si="6"/>
        <v>#DIV/0!</v>
      </c>
      <c r="T35" s="52" t="e">
        <f t="shared" si="7"/>
        <v>#DIV/0!</v>
      </c>
    </row>
    <row r="36" spans="2:22" ht="18" customHeight="1" x14ac:dyDescent="0.2">
      <c r="B36" s="110" t="s">
        <v>119</v>
      </c>
      <c r="C36" s="142" t="s">
        <v>35</v>
      </c>
      <c r="D36" s="146"/>
      <c r="E36" s="142"/>
      <c r="F36" s="55" t="e">
        <f t="shared" si="0"/>
        <v>#DIV/0!</v>
      </c>
      <c r="G36" s="142"/>
      <c r="H36" s="146"/>
      <c r="I36" s="48" t="e">
        <f t="shared" ref="I36:I37" si="27">(H36-G36)/G36</f>
        <v>#DIV/0!</v>
      </c>
      <c r="J36" s="149" t="e">
        <f t="shared" si="3"/>
        <v>#DIV/0!</v>
      </c>
      <c r="K36" s="4"/>
      <c r="L36" s="18" t="s">
        <v>64</v>
      </c>
      <c r="M36" s="129" t="s">
        <v>149</v>
      </c>
      <c r="N36" s="39"/>
      <c r="O36" s="39"/>
      <c r="P36" s="21" t="e">
        <f t="shared" si="4"/>
        <v>#DIV/0!</v>
      </c>
      <c r="Q36" s="39"/>
      <c r="R36" s="39"/>
      <c r="S36" s="20" t="e">
        <f t="shared" si="6"/>
        <v>#DIV/0!</v>
      </c>
      <c r="T36" s="52" t="e">
        <f t="shared" si="7"/>
        <v>#DIV/0!</v>
      </c>
    </row>
    <row r="37" spans="2:22" ht="15.75" x14ac:dyDescent="0.2">
      <c r="B37" s="110" t="s">
        <v>128</v>
      </c>
      <c r="C37" s="2" t="s">
        <v>120</v>
      </c>
      <c r="D37" s="147"/>
      <c r="F37" s="55" t="e">
        <f t="shared" si="0"/>
        <v>#DIV/0!</v>
      </c>
      <c r="H37" s="147"/>
      <c r="I37" s="48" t="e">
        <f t="shared" si="27"/>
        <v>#DIV/0!</v>
      </c>
      <c r="J37" s="149" t="e">
        <f t="shared" si="3"/>
        <v>#DIV/0!</v>
      </c>
      <c r="K37" s="10"/>
      <c r="L37" s="18" t="s">
        <v>65</v>
      </c>
      <c r="M37" s="129" t="s">
        <v>137</v>
      </c>
      <c r="N37" s="40"/>
      <c r="O37" s="40"/>
      <c r="P37" s="21" t="e">
        <f t="shared" si="4"/>
        <v>#DIV/0!</v>
      </c>
      <c r="Q37" s="40"/>
      <c r="R37" s="40"/>
      <c r="S37" s="20" t="e">
        <f t="shared" ref="S37:S38" si="28">(R37-Q37)/Q37</f>
        <v>#DIV/0!</v>
      </c>
      <c r="T37" s="52" t="e">
        <f t="shared" ref="T37:T38" si="29">R37/O37</f>
        <v>#DIV/0!</v>
      </c>
    </row>
    <row r="38" spans="2:22" ht="33.75" customHeight="1" thickBot="1" x14ac:dyDescent="0.3">
      <c r="B38" s="34" t="s">
        <v>112</v>
      </c>
      <c r="C38" s="151" t="s">
        <v>23</v>
      </c>
      <c r="D38" s="40">
        <f>+D39+D40</f>
        <v>0</v>
      </c>
      <c r="E38" s="43">
        <f>+E39+E40</f>
        <v>0</v>
      </c>
      <c r="F38" s="56" t="e">
        <f t="shared" si="0"/>
        <v>#DIV/0!</v>
      </c>
      <c r="G38" s="43">
        <f>+G39+G40</f>
        <v>0</v>
      </c>
      <c r="H38" s="40">
        <f>+H39+H40</f>
        <v>0</v>
      </c>
      <c r="I38" s="22" t="e">
        <f t="shared" si="2"/>
        <v>#DIV/0!</v>
      </c>
      <c r="J38" s="148" t="e">
        <f t="shared" si="3"/>
        <v>#DIV/0!</v>
      </c>
      <c r="K38" s="8"/>
      <c r="L38" s="130" t="s">
        <v>66</v>
      </c>
      <c r="M38" s="131" t="s">
        <v>143</v>
      </c>
      <c r="N38" s="132"/>
      <c r="O38" s="132"/>
      <c r="P38" s="136" t="e">
        <f t="shared" si="4"/>
        <v>#DIV/0!</v>
      </c>
      <c r="Q38" s="132"/>
      <c r="R38" s="132"/>
      <c r="S38" s="137" t="e">
        <f t="shared" si="28"/>
        <v>#DIV/0!</v>
      </c>
      <c r="T38" s="138" t="e">
        <f t="shared" si="29"/>
        <v>#DIV/0!</v>
      </c>
    </row>
    <row r="39" spans="2:22" ht="15.75" customHeight="1" x14ac:dyDescent="0.2">
      <c r="B39" s="35" t="s">
        <v>113</v>
      </c>
      <c r="C39" s="455" t="s">
        <v>45</v>
      </c>
      <c r="D39" s="38"/>
      <c r="E39" s="41"/>
      <c r="F39" s="55" t="e">
        <f t="shared" si="0"/>
        <v>#DIV/0!</v>
      </c>
      <c r="G39" s="41"/>
      <c r="H39" s="38"/>
      <c r="I39" s="48" t="e">
        <f t="shared" si="2"/>
        <v>#DIV/0!</v>
      </c>
      <c r="J39" s="149" t="e">
        <f t="shared" si="3"/>
        <v>#DIV/0!</v>
      </c>
      <c r="K39" s="8"/>
      <c r="N39" s="2"/>
      <c r="O39" s="2"/>
      <c r="P39" s="2"/>
      <c r="S39" s="2"/>
      <c r="T39" s="2"/>
    </row>
    <row r="40" spans="2:22" ht="15.75" customHeight="1" x14ac:dyDescent="0.2">
      <c r="B40" s="35" t="s">
        <v>114</v>
      </c>
      <c r="C40" s="455" t="s">
        <v>44</v>
      </c>
      <c r="D40" s="38"/>
      <c r="E40" s="41"/>
      <c r="F40" s="55" t="e">
        <f t="shared" si="0"/>
        <v>#DIV/0!</v>
      </c>
      <c r="G40" s="41"/>
      <c r="H40" s="38"/>
      <c r="I40" s="48" t="e">
        <f t="shared" si="2"/>
        <v>#DIV/0!</v>
      </c>
      <c r="J40" s="149" t="e">
        <f t="shared" si="3"/>
        <v>#DIV/0!</v>
      </c>
      <c r="K40" s="8"/>
    </row>
    <row r="41" spans="2:22" ht="15.75" customHeight="1" x14ac:dyDescent="0.25">
      <c r="B41" s="198" t="s">
        <v>129</v>
      </c>
      <c r="C41" s="199" t="s">
        <v>130</v>
      </c>
      <c r="D41" s="144"/>
      <c r="E41" s="145"/>
      <c r="F41" s="56" t="e">
        <f t="shared" si="0"/>
        <v>#DIV/0!</v>
      </c>
      <c r="G41" s="202"/>
      <c r="H41" s="203"/>
      <c r="I41" s="49" t="e">
        <f t="shared" ref="I41" si="30">(H41-G41)/G41</f>
        <v>#DIV/0!</v>
      </c>
      <c r="J41" s="148" t="e">
        <f t="shared" ref="J41" si="31">H41/E41</f>
        <v>#DIV/0!</v>
      </c>
      <c r="K41" s="8"/>
    </row>
    <row r="42" spans="2:22" ht="15.75" customHeight="1" thickBot="1" x14ac:dyDescent="0.3">
      <c r="B42" s="200" t="s">
        <v>131</v>
      </c>
      <c r="C42" s="201" t="s">
        <v>132</v>
      </c>
      <c r="D42" s="132"/>
      <c r="E42" s="196"/>
      <c r="F42" s="153" t="e">
        <f t="shared" si="0"/>
        <v>#DIV/0!</v>
      </c>
      <c r="G42" s="196"/>
      <c r="H42" s="132"/>
      <c r="I42" s="197" t="e">
        <f t="shared" si="2"/>
        <v>#DIV/0!</v>
      </c>
      <c r="J42" s="154" t="e">
        <f t="shared" si="3"/>
        <v>#DIV/0!</v>
      </c>
      <c r="K42" s="8"/>
    </row>
    <row r="46" spans="2:22" ht="15.75" thickBot="1" x14ac:dyDescent="0.25"/>
    <row r="47" spans="2:22" ht="28.5" customHeight="1" x14ac:dyDescent="0.2">
      <c r="C47" s="476" t="s">
        <v>166</v>
      </c>
      <c r="D47" s="476" t="s">
        <v>0</v>
      </c>
      <c r="E47" s="476" t="s">
        <v>76</v>
      </c>
      <c r="F47" s="478" t="s">
        <v>294</v>
      </c>
      <c r="G47" s="478" t="s">
        <v>307</v>
      </c>
      <c r="I47" s="2"/>
      <c r="J47" s="2"/>
      <c r="K47" s="3"/>
      <c r="L47" s="3"/>
      <c r="M47" s="476" t="s">
        <v>166</v>
      </c>
      <c r="N47" s="476" t="s">
        <v>317</v>
      </c>
      <c r="O47" s="476" t="s">
        <v>312</v>
      </c>
      <c r="P47" s="476" t="s">
        <v>315</v>
      </c>
      <c r="Q47" s="476" t="s">
        <v>313</v>
      </c>
      <c r="R47" s="476" t="s">
        <v>316</v>
      </c>
      <c r="S47" s="476" t="s">
        <v>314</v>
      </c>
      <c r="T47" s="476" t="s">
        <v>121</v>
      </c>
      <c r="U47" s="478" t="s">
        <v>294</v>
      </c>
      <c r="V47" s="478" t="s">
        <v>307</v>
      </c>
    </row>
    <row r="48" spans="2:22" ht="58.5" customHeight="1" thickBot="1" x14ac:dyDescent="0.25">
      <c r="C48" s="480"/>
      <c r="D48" s="477"/>
      <c r="E48" s="477"/>
      <c r="F48" s="479"/>
      <c r="G48" s="479"/>
      <c r="I48" s="2"/>
      <c r="J48" s="2"/>
      <c r="K48" s="3"/>
      <c r="L48" s="3"/>
      <c r="M48" s="480"/>
      <c r="N48" s="477"/>
      <c r="O48" s="477"/>
      <c r="P48" s="477"/>
      <c r="Q48" s="477"/>
      <c r="R48" s="477"/>
      <c r="S48" s="477"/>
      <c r="T48" s="477"/>
      <c r="U48" s="479"/>
      <c r="V48" s="479"/>
    </row>
    <row r="49" spans="3:22" ht="15.75" x14ac:dyDescent="0.25">
      <c r="C49" s="429" t="s">
        <v>296</v>
      </c>
      <c r="D49" s="426"/>
      <c r="E49" s="426"/>
      <c r="F49" s="149" t="e">
        <f>+E49/D49</f>
        <v>#DIV/0!</v>
      </c>
      <c r="G49" s="149" t="e">
        <f>+E49/$E$56</f>
        <v>#DIV/0!</v>
      </c>
      <c r="I49" s="2"/>
      <c r="J49" s="2"/>
      <c r="K49" s="3"/>
      <c r="L49" s="3"/>
      <c r="M49" s="429" t="s">
        <v>303</v>
      </c>
      <c r="N49" s="426"/>
      <c r="O49" s="426"/>
      <c r="P49" s="426"/>
      <c r="Q49" s="426"/>
      <c r="R49" s="426"/>
      <c r="S49" s="426"/>
      <c r="T49" s="426">
        <f>+O49</f>
        <v>0</v>
      </c>
      <c r="U49" s="149" t="e">
        <f>+T49/N49</f>
        <v>#DIV/0!</v>
      </c>
      <c r="V49" s="149" t="e">
        <f>+T49/$E$56</f>
        <v>#DIV/0!</v>
      </c>
    </row>
    <row r="50" spans="3:22" ht="15.75" x14ac:dyDescent="0.25">
      <c r="C50" s="430" t="s">
        <v>297</v>
      </c>
      <c r="D50" s="146"/>
      <c r="E50" s="146"/>
      <c r="F50" s="149" t="e">
        <f t="shared" ref="F50:F55" si="32">+E50/D50</f>
        <v>#DIV/0!</v>
      </c>
      <c r="G50" s="149" t="e">
        <f t="shared" ref="G50:G55" si="33">+E50/$E$56</f>
        <v>#DIV/0!</v>
      </c>
      <c r="I50" s="2"/>
      <c r="J50" s="2"/>
      <c r="K50" s="3"/>
      <c r="L50" s="3"/>
      <c r="M50" s="430" t="s">
        <v>304</v>
      </c>
      <c r="N50" s="146"/>
      <c r="O50" s="146"/>
      <c r="P50" s="146"/>
      <c r="Q50" s="146"/>
      <c r="R50" s="146"/>
      <c r="S50" s="146"/>
      <c r="T50" s="146">
        <f t="shared" ref="T50:T52" si="34">+O50</f>
        <v>0</v>
      </c>
      <c r="U50" s="149" t="e">
        <f>+T50/N50</f>
        <v>#DIV/0!</v>
      </c>
      <c r="V50" s="149" t="e">
        <f t="shared" ref="V50:V52" si="35">+T50/$E$56</f>
        <v>#DIV/0!</v>
      </c>
    </row>
    <row r="51" spans="3:22" ht="15.75" x14ac:dyDescent="0.25">
      <c r="C51" s="430" t="s">
        <v>298</v>
      </c>
      <c r="D51" s="427"/>
      <c r="E51" s="427"/>
      <c r="F51" s="149" t="e">
        <f t="shared" si="32"/>
        <v>#DIV/0!</v>
      </c>
      <c r="G51" s="149" t="e">
        <f t="shared" si="33"/>
        <v>#DIV/0!</v>
      </c>
      <c r="I51" s="2"/>
      <c r="J51" s="2"/>
      <c r="K51" s="3"/>
      <c r="L51" s="3"/>
      <c r="M51" s="430" t="s">
        <v>305</v>
      </c>
      <c r="N51" s="427"/>
      <c r="O51" s="427"/>
      <c r="P51" s="427"/>
      <c r="Q51" s="427"/>
      <c r="R51" s="427"/>
      <c r="S51" s="427"/>
      <c r="T51" s="146">
        <f t="shared" si="34"/>
        <v>0</v>
      </c>
      <c r="U51" s="149" t="e">
        <f>+T51/N51</f>
        <v>#DIV/0!</v>
      </c>
      <c r="V51" s="149" t="e">
        <f t="shared" si="35"/>
        <v>#DIV/0!</v>
      </c>
    </row>
    <row r="52" spans="3:22" ht="16.5" thickBot="1" x14ac:dyDescent="0.3">
      <c r="C52" s="431" t="s">
        <v>299</v>
      </c>
      <c r="D52" s="427"/>
      <c r="E52" s="427"/>
      <c r="F52" s="149" t="e">
        <f t="shared" si="32"/>
        <v>#DIV/0!</v>
      </c>
      <c r="G52" s="149" t="e">
        <f t="shared" si="33"/>
        <v>#DIV/0!</v>
      </c>
      <c r="I52" s="2"/>
      <c r="J52" s="2"/>
      <c r="K52" s="3"/>
      <c r="L52" s="3"/>
      <c r="M52" s="431" t="s">
        <v>306</v>
      </c>
      <c r="N52" s="427"/>
      <c r="O52" s="427"/>
      <c r="P52" s="427"/>
      <c r="Q52" s="427"/>
      <c r="R52" s="427"/>
      <c r="S52" s="427"/>
      <c r="T52" s="451">
        <f t="shared" si="34"/>
        <v>0</v>
      </c>
      <c r="U52" s="149" t="e">
        <f>+T52/N52</f>
        <v>#DIV/0!</v>
      </c>
      <c r="V52" s="149" t="e">
        <f t="shared" si="35"/>
        <v>#DIV/0!</v>
      </c>
    </row>
    <row r="53" spans="3:22" ht="27" customHeight="1" thickBot="1" x14ac:dyDescent="0.3">
      <c r="C53" s="431" t="s">
        <v>301</v>
      </c>
      <c r="D53" s="427"/>
      <c r="E53" s="427"/>
      <c r="F53" s="149" t="e">
        <f t="shared" si="32"/>
        <v>#DIV/0!</v>
      </c>
      <c r="G53" s="149" t="e">
        <f t="shared" si="33"/>
        <v>#DIV/0!</v>
      </c>
      <c r="I53" s="2"/>
      <c r="J53" s="2"/>
      <c r="K53" s="3"/>
      <c r="L53" s="3"/>
      <c r="M53" s="432" t="s">
        <v>293</v>
      </c>
      <c r="N53" s="428">
        <f>SUM(N49:N52)</f>
        <v>0</v>
      </c>
      <c r="O53" s="428">
        <f t="shared" ref="O53:S53" si="36">SUM(O49:O52)</f>
        <v>0</v>
      </c>
      <c r="P53" s="428">
        <f t="shared" si="36"/>
        <v>0</v>
      </c>
      <c r="Q53" s="428">
        <f t="shared" si="36"/>
        <v>0</v>
      </c>
      <c r="R53" s="428">
        <f t="shared" si="36"/>
        <v>0</v>
      </c>
      <c r="S53" s="428">
        <f t="shared" si="36"/>
        <v>0</v>
      </c>
      <c r="T53" s="428">
        <f>SUM(T49:T52)</f>
        <v>0</v>
      </c>
      <c r="U53" s="428" t="e">
        <f>SUM(U49:U52)</f>
        <v>#DIV/0!</v>
      </c>
      <c r="V53" s="428" t="e">
        <f>SUM(V49:V52)</f>
        <v>#DIV/0!</v>
      </c>
    </row>
    <row r="54" spans="3:22" ht="15.75" x14ac:dyDescent="0.25">
      <c r="C54" s="430" t="s">
        <v>300</v>
      </c>
      <c r="D54" s="146"/>
      <c r="E54" s="146"/>
      <c r="F54" s="149" t="e">
        <f t="shared" si="32"/>
        <v>#DIV/0!</v>
      </c>
      <c r="G54" s="149" t="e">
        <f t="shared" si="33"/>
        <v>#DIV/0!</v>
      </c>
      <c r="I54" s="2"/>
      <c r="J54" s="2"/>
      <c r="K54" s="3"/>
      <c r="L54" s="3"/>
      <c r="S54" s="2"/>
      <c r="T54" s="2"/>
    </row>
    <row r="55" spans="3:22" ht="16.5" thickBot="1" x14ac:dyDescent="0.3">
      <c r="C55" s="433" t="s">
        <v>302</v>
      </c>
      <c r="D55" s="147"/>
      <c r="E55" s="147"/>
      <c r="F55" s="149" t="e">
        <f t="shared" si="32"/>
        <v>#DIV/0!</v>
      </c>
      <c r="G55" s="149" t="e">
        <f t="shared" si="33"/>
        <v>#DIV/0!</v>
      </c>
      <c r="I55" s="2"/>
      <c r="J55" s="2"/>
      <c r="K55" s="3"/>
      <c r="L55" s="3"/>
      <c r="S55" s="2"/>
      <c r="T55" s="2"/>
    </row>
    <row r="56" spans="3:22" ht="25.5" customHeight="1" thickBot="1" x14ac:dyDescent="0.3">
      <c r="C56" s="432" t="s">
        <v>292</v>
      </c>
      <c r="D56" s="428">
        <f>SUM(D49:D55)</f>
        <v>0</v>
      </c>
      <c r="E56" s="428">
        <f t="shared" ref="E56:G56" si="37">SUM(E49:E55)</f>
        <v>0</v>
      </c>
      <c r="F56" s="428" t="e">
        <f t="shared" si="37"/>
        <v>#DIV/0!</v>
      </c>
      <c r="G56" s="428" t="e">
        <f t="shared" si="37"/>
        <v>#DIV/0!</v>
      </c>
      <c r="I56" s="2"/>
      <c r="J56" s="2"/>
      <c r="K56" s="3"/>
      <c r="L56" s="3"/>
      <c r="S56" s="2"/>
      <c r="T56" s="2"/>
    </row>
    <row r="58" spans="3:22" ht="32.25" customHeight="1" x14ac:dyDescent="0.2">
      <c r="N58" s="2"/>
      <c r="O58" s="2"/>
      <c r="P58" s="2"/>
      <c r="S58" s="2"/>
      <c r="T58" s="2"/>
    </row>
    <row r="59" spans="3:22" ht="49.5" customHeight="1" x14ac:dyDescent="0.2">
      <c r="N59" s="2"/>
      <c r="O59" s="2"/>
      <c r="P59" s="2"/>
      <c r="S59" s="2"/>
      <c r="T59" s="2"/>
    </row>
    <row r="60" spans="3:22" x14ac:dyDescent="0.2">
      <c r="N60" s="2"/>
      <c r="O60" s="2"/>
      <c r="P60" s="2"/>
      <c r="S60" s="2"/>
      <c r="T60" s="2"/>
    </row>
    <row r="61" spans="3:22" x14ac:dyDescent="0.2">
      <c r="N61" s="2"/>
      <c r="O61" s="2"/>
      <c r="P61" s="2"/>
      <c r="S61" s="2"/>
      <c r="T61" s="2"/>
    </row>
    <row r="62" spans="3:22" x14ac:dyDescent="0.2">
      <c r="N62" s="2"/>
      <c r="O62" s="2"/>
      <c r="P62" s="2"/>
      <c r="S62" s="2"/>
      <c r="T62" s="2"/>
    </row>
    <row r="63" spans="3:22" x14ac:dyDescent="0.2">
      <c r="N63" s="2"/>
      <c r="O63" s="2"/>
      <c r="P63" s="2"/>
      <c r="S63" s="2"/>
      <c r="T63" s="2"/>
    </row>
    <row r="64" spans="3:22" x14ac:dyDescent="0.2">
      <c r="N64" s="2"/>
      <c r="O64" s="2"/>
      <c r="P64" s="2"/>
      <c r="S64" s="2"/>
      <c r="T64" s="2"/>
    </row>
    <row r="65" spans="13:20" x14ac:dyDescent="0.2">
      <c r="M65" s="27"/>
      <c r="N65" s="2"/>
      <c r="O65" s="2"/>
      <c r="P65" s="2"/>
      <c r="S65" s="2"/>
      <c r="T65" s="2"/>
    </row>
    <row r="66" spans="13:20" x14ac:dyDescent="0.2">
      <c r="S66" s="2"/>
      <c r="T66" s="2"/>
    </row>
    <row r="67" spans="13:20" x14ac:dyDescent="0.2">
      <c r="S67" s="2"/>
      <c r="T67" s="2"/>
    </row>
    <row r="68" spans="13:20" x14ac:dyDescent="0.2">
      <c r="S68" s="2"/>
      <c r="T68" s="2"/>
    </row>
    <row r="69" spans="13:20" x14ac:dyDescent="0.2">
      <c r="S69" s="2"/>
      <c r="T69" s="2"/>
    </row>
    <row r="70" spans="13:20" x14ac:dyDescent="0.2">
      <c r="S70" s="2"/>
      <c r="T70" s="2"/>
    </row>
    <row r="71" spans="13:20" x14ac:dyDescent="0.2">
      <c r="S71" s="2"/>
      <c r="T71" s="2"/>
    </row>
    <row r="72" spans="13:20" x14ac:dyDescent="0.2">
      <c r="S72" s="2"/>
      <c r="T72" s="2"/>
    </row>
    <row r="73" spans="13:20" x14ac:dyDescent="0.2">
      <c r="S73" s="2"/>
      <c r="T73" s="2"/>
    </row>
  </sheetData>
  <protectedRanges>
    <protectedRange sqref="D14:E14 G14:H14" name="Rango1_6_2_4_1"/>
    <protectedRange sqref="D15:E15 G15:H15" name="Rango1_6_2_1_1_1"/>
  </protectedRanges>
  <mergeCells count="39">
    <mergeCell ref="D2:J2"/>
    <mergeCell ref="D3:J3"/>
    <mergeCell ref="D1:J1"/>
    <mergeCell ref="Q9:S9"/>
    <mergeCell ref="T9:T10"/>
    <mergeCell ref="D4:J4"/>
    <mergeCell ref="D5:J5"/>
    <mergeCell ref="D6:J6"/>
    <mergeCell ref="N1:T1"/>
    <mergeCell ref="N2:T2"/>
    <mergeCell ref="N3:T3"/>
    <mergeCell ref="N4:T4"/>
    <mergeCell ref="N5:T5"/>
    <mergeCell ref="N6:T6"/>
    <mergeCell ref="S8:T8"/>
    <mergeCell ref="N9:P9"/>
    <mergeCell ref="M9:M10"/>
    <mergeCell ref="J9:J10"/>
    <mergeCell ref="G9:I9"/>
    <mergeCell ref="B9:B10"/>
    <mergeCell ref="C9:C10"/>
    <mergeCell ref="D9:F9"/>
    <mergeCell ref="L9:L10"/>
    <mergeCell ref="C47:C48"/>
    <mergeCell ref="F47:F48"/>
    <mergeCell ref="D47:D48"/>
    <mergeCell ref="E47:E48"/>
    <mergeCell ref="I8:J8"/>
    <mergeCell ref="T47:T48"/>
    <mergeCell ref="U47:U48"/>
    <mergeCell ref="G47:G48"/>
    <mergeCell ref="V47:V48"/>
    <mergeCell ref="O47:O48"/>
    <mergeCell ref="Q47:Q48"/>
    <mergeCell ref="S47:S48"/>
    <mergeCell ref="M47:M48"/>
    <mergeCell ref="P47:P48"/>
    <mergeCell ref="R47:R48"/>
    <mergeCell ref="N47:N48"/>
  </mergeCells>
  <phoneticPr fontId="2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59"/>
  <sheetViews>
    <sheetView topLeftCell="A41" workbookViewId="0">
      <selection activeCell="A50" sqref="A50:XFD50"/>
    </sheetView>
  </sheetViews>
  <sheetFormatPr baseColWidth="10" defaultRowHeight="15" x14ac:dyDescent="0.25"/>
  <cols>
    <col min="3" max="3" width="38.7109375" style="58" customWidth="1"/>
    <col min="4" max="4" width="22" style="112" customWidth="1"/>
    <col min="5" max="5" width="21.7109375" style="112" customWidth="1"/>
    <col min="6" max="6" width="20.28515625" style="112" customWidth="1"/>
    <col min="7" max="7" width="20.7109375" style="113" customWidth="1"/>
    <col min="8" max="8" width="20.28515625" style="113" customWidth="1"/>
    <col min="9" max="9" width="12.85546875" style="113" customWidth="1"/>
    <col min="10" max="10" width="47.28515625" customWidth="1"/>
    <col min="11" max="11" width="19.7109375" customWidth="1"/>
    <col min="12" max="12" width="17.85546875" customWidth="1"/>
    <col min="13" max="13" width="18.5703125" customWidth="1"/>
    <col min="14" max="14" width="22.5703125" customWidth="1"/>
    <col min="15" max="15" width="20.140625" customWidth="1"/>
    <col min="16" max="16" width="15.85546875" customWidth="1"/>
    <col min="17" max="17" width="16.7109375" customWidth="1"/>
  </cols>
  <sheetData>
    <row r="1" spans="3:16" ht="18.75" x14ac:dyDescent="0.3">
      <c r="D1" s="492" t="s">
        <v>70</v>
      </c>
      <c r="E1" s="492"/>
      <c r="F1" s="492"/>
      <c r="G1" s="492"/>
      <c r="H1" s="492"/>
      <c r="I1"/>
    </row>
    <row r="2" spans="3:16" ht="18.75" x14ac:dyDescent="0.3">
      <c r="D2" s="492" t="s">
        <v>10</v>
      </c>
      <c r="E2" s="492"/>
      <c r="F2" s="492"/>
      <c r="G2" s="492"/>
      <c r="H2" s="492"/>
      <c r="I2"/>
    </row>
    <row r="3" spans="3:16" ht="18.75" x14ac:dyDescent="0.3">
      <c r="D3" s="492" t="s">
        <v>19</v>
      </c>
      <c r="E3" s="492"/>
      <c r="F3" s="492"/>
      <c r="G3" s="492"/>
      <c r="H3" s="492"/>
      <c r="I3"/>
    </row>
    <row r="4" spans="3:16" ht="15.75" x14ac:dyDescent="0.25">
      <c r="D4" s="489" t="s">
        <v>150</v>
      </c>
      <c r="E4" s="489"/>
      <c r="F4" s="489"/>
      <c r="G4" s="489"/>
      <c r="H4" s="489"/>
      <c r="I4"/>
    </row>
    <row r="5" spans="3:16" ht="15.75" x14ac:dyDescent="0.25">
      <c r="D5" s="489" t="s">
        <v>151</v>
      </c>
      <c r="E5" s="489"/>
      <c r="F5" s="489"/>
      <c r="G5" s="489"/>
      <c r="H5" s="489"/>
      <c r="I5"/>
    </row>
    <row r="6" spans="3:16" ht="15.75" x14ac:dyDescent="0.25">
      <c r="D6" s="491" t="s">
        <v>68</v>
      </c>
      <c r="E6" s="491"/>
      <c r="F6" s="491"/>
      <c r="G6" s="491"/>
      <c r="H6" s="491"/>
      <c r="I6"/>
    </row>
    <row r="7" spans="3:16" ht="15.75" x14ac:dyDescent="0.25">
      <c r="D7" s="57"/>
      <c r="E7" s="57"/>
      <c r="F7" s="57"/>
      <c r="G7" s="57"/>
      <c r="H7" s="57"/>
      <c r="I7"/>
    </row>
    <row r="8" spans="3:16" x14ac:dyDescent="0.25">
      <c r="F8" s="113"/>
      <c r="I8"/>
    </row>
    <row r="9" spans="3:16" ht="27.75" customHeight="1" thickBot="1" x14ac:dyDescent="0.35">
      <c r="C9" s="164" t="s">
        <v>58</v>
      </c>
      <c r="D9" s="499"/>
      <c r="E9" s="499"/>
      <c r="F9" s="499"/>
      <c r="G9" s="499"/>
      <c r="H9" s="499"/>
      <c r="J9" s="164" t="s">
        <v>165</v>
      </c>
      <c r="K9" s="499"/>
      <c r="L9" s="499"/>
      <c r="M9" s="499"/>
      <c r="N9" s="499"/>
    </row>
    <row r="10" spans="3:16" ht="24" customHeight="1" thickBot="1" x14ac:dyDescent="0.35">
      <c r="C10" s="164" t="s">
        <v>59</v>
      </c>
      <c r="D10" s="498"/>
      <c r="E10" s="498"/>
      <c r="J10" s="164" t="s">
        <v>59</v>
      </c>
      <c r="K10" s="498"/>
      <c r="L10" s="498"/>
      <c r="M10" s="113"/>
      <c r="N10" s="113"/>
    </row>
    <row r="11" spans="3:16" ht="24" customHeight="1" x14ac:dyDescent="0.3">
      <c r="C11" s="158"/>
      <c r="D11" s="157"/>
      <c r="E11" s="157"/>
      <c r="F11" s="157"/>
      <c r="G11" s="157"/>
      <c r="H11" s="157"/>
      <c r="I11" s="121"/>
    </row>
    <row r="12" spans="3:16" ht="15.75" thickBot="1" x14ac:dyDescent="0.3">
      <c r="C12" s="163"/>
      <c r="E12" s="113"/>
      <c r="F12" s="113"/>
      <c r="I12" s="121"/>
    </row>
    <row r="13" spans="3:16" ht="50.25" customHeight="1" thickBot="1" x14ac:dyDescent="0.3">
      <c r="C13" s="434"/>
      <c r="D13" s="500" t="s">
        <v>0</v>
      </c>
      <c r="E13" s="500"/>
      <c r="F13" s="501" t="s">
        <v>57</v>
      </c>
      <c r="G13" s="502"/>
      <c r="H13" s="436" t="s">
        <v>156</v>
      </c>
      <c r="I13" s="121"/>
      <c r="J13" s="449" t="s">
        <v>166</v>
      </c>
      <c r="K13" s="449" t="s">
        <v>170</v>
      </c>
      <c r="L13" s="449" t="s">
        <v>171</v>
      </c>
      <c r="M13" s="450" t="s">
        <v>172</v>
      </c>
      <c r="N13" s="449" t="s">
        <v>0</v>
      </c>
      <c r="O13" s="435" t="s">
        <v>57</v>
      </c>
      <c r="P13" s="436" t="s">
        <v>156</v>
      </c>
    </row>
    <row r="14" spans="3:16" ht="33" customHeight="1" thickBot="1" x14ac:dyDescent="0.3">
      <c r="C14" s="189" t="s">
        <v>54</v>
      </c>
      <c r="D14" s="437" t="s">
        <v>167</v>
      </c>
      <c r="E14" s="438"/>
      <c r="F14" s="437" t="s">
        <v>168</v>
      </c>
      <c r="G14" s="439"/>
      <c r="H14" s="439"/>
      <c r="I14" s="121"/>
      <c r="J14" s="185" t="s">
        <v>169</v>
      </c>
      <c r="K14" s="186"/>
      <c r="L14" s="185"/>
      <c r="M14" s="187">
        <f>+K14*L14</f>
        <v>0</v>
      </c>
      <c r="N14" s="187"/>
      <c r="O14" s="187"/>
      <c r="P14" s="188" t="e">
        <f>+O14/N14</f>
        <v>#DIV/0!</v>
      </c>
    </row>
    <row r="15" spans="3:16" ht="24" customHeight="1" x14ac:dyDescent="0.25">
      <c r="C15" s="457" t="s">
        <v>318</v>
      </c>
      <c r="D15" s="458"/>
      <c r="E15" s="506"/>
      <c r="F15" s="458"/>
      <c r="G15" s="506"/>
      <c r="H15" s="506"/>
      <c r="I15"/>
    </row>
    <row r="16" spans="3:16" ht="24" customHeight="1" x14ac:dyDescent="0.25">
      <c r="C16" s="173" t="s">
        <v>157</v>
      </c>
      <c r="D16" s="165"/>
      <c r="E16" s="507"/>
      <c r="F16" s="165"/>
      <c r="G16" s="507"/>
      <c r="H16" s="507"/>
      <c r="I16"/>
    </row>
    <row r="17" spans="2:16" ht="24" customHeight="1" x14ac:dyDescent="0.25">
      <c r="C17" s="174" t="s">
        <v>158</v>
      </c>
      <c r="D17" s="166"/>
      <c r="E17" s="507"/>
      <c r="F17" s="166"/>
      <c r="G17" s="507"/>
      <c r="H17" s="507"/>
      <c r="I17"/>
    </row>
    <row r="18" spans="2:16" ht="24" customHeight="1" x14ac:dyDescent="0.25">
      <c r="C18" s="175" t="s">
        <v>319</v>
      </c>
      <c r="D18" s="176">
        <f>+D16+D17</f>
        <v>0</v>
      </c>
      <c r="E18" s="507"/>
      <c r="F18" s="176">
        <f>+F16+F17</f>
        <v>0</v>
      </c>
      <c r="G18" s="507"/>
      <c r="H18" s="507"/>
      <c r="I18"/>
    </row>
    <row r="19" spans="2:16" ht="24" customHeight="1" thickBot="1" x14ac:dyDescent="0.3">
      <c r="C19" s="180" t="s">
        <v>159</v>
      </c>
      <c r="D19" s="181"/>
      <c r="E19" s="508"/>
      <c r="F19" s="181"/>
      <c r="G19" s="508"/>
      <c r="H19" s="508"/>
      <c r="I19"/>
    </row>
    <row r="20" spans="2:16" ht="27.75" customHeight="1" thickBot="1" x14ac:dyDescent="0.3">
      <c r="C20" s="190" t="s">
        <v>153</v>
      </c>
      <c r="D20" s="191"/>
      <c r="E20" s="192">
        <f>D15*D18*D19</f>
        <v>0</v>
      </c>
      <c r="F20" s="193"/>
      <c r="G20" s="194">
        <f>F15*F18*F19</f>
        <v>0</v>
      </c>
      <c r="H20" s="195" t="e">
        <f>+G20/E20</f>
        <v>#DIV/0!</v>
      </c>
      <c r="I20"/>
    </row>
    <row r="21" spans="2:16" ht="15" customHeight="1" thickBot="1" x14ac:dyDescent="0.3">
      <c r="C21" s="503"/>
      <c r="D21" s="504"/>
      <c r="E21" s="504"/>
      <c r="F21" s="504"/>
      <c r="G21" s="504"/>
      <c r="H21" s="505"/>
      <c r="I21"/>
    </row>
    <row r="22" spans="2:16" ht="24" customHeight="1" thickBot="1" x14ac:dyDescent="0.3">
      <c r="C22" s="189" t="s">
        <v>154</v>
      </c>
      <c r="D22" s="440"/>
      <c r="E22" s="441"/>
      <c r="F22" s="442"/>
      <c r="G22" s="443"/>
      <c r="H22" s="443"/>
      <c r="I22"/>
    </row>
    <row r="23" spans="2:16" ht="24" customHeight="1" x14ac:dyDescent="0.25">
      <c r="C23" s="177" t="s">
        <v>160</v>
      </c>
      <c r="D23" s="178"/>
      <c r="E23" s="493"/>
      <c r="F23" s="179"/>
      <c r="G23" s="493"/>
      <c r="H23" s="493"/>
      <c r="I23"/>
    </row>
    <row r="24" spans="2:16" ht="24" customHeight="1" thickBot="1" x14ac:dyDescent="0.3">
      <c r="C24" s="182" t="s">
        <v>161</v>
      </c>
      <c r="D24" s="183"/>
      <c r="E24" s="494"/>
      <c r="F24" s="183"/>
      <c r="G24" s="494"/>
      <c r="H24" s="494"/>
      <c r="I24"/>
    </row>
    <row r="25" spans="2:16" ht="30" customHeight="1" thickBot="1" x14ac:dyDescent="0.3">
      <c r="C25" s="190" t="s">
        <v>155</v>
      </c>
      <c r="D25" s="191"/>
      <c r="E25" s="192">
        <f>+D23*D24</f>
        <v>0</v>
      </c>
      <c r="F25" s="193"/>
      <c r="G25" s="194">
        <f>+F23*F24</f>
        <v>0</v>
      </c>
      <c r="H25" s="195" t="e">
        <f>+G25/E25</f>
        <v>#DIV/0!</v>
      </c>
      <c r="I25"/>
    </row>
    <row r="26" spans="2:16" ht="19.5" customHeight="1" thickBot="1" x14ac:dyDescent="0.3">
      <c r="C26" s="495"/>
      <c r="D26" s="496"/>
      <c r="E26" s="496"/>
      <c r="F26" s="496"/>
      <c r="G26" s="496"/>
      <c r="H26" s="497"/>
      <c r="I26"/>
    </row>
    <row r="27" spans="2:16" ht="28.5" customHeight="1" thickBot="1" x14ac:dyDescent="0.3">
      <c r="C27" s="189" t="s">
        <v>152</v>
      </c>
      <c r="D27" s="167"/>
      <c r="E27" s="168">
        <f>+E20+E25</f>
        <v>0</v>
      </c>
      <c r="F27" s="169"/>
      <c r="G27" s="170">
        <f>+G20+G25</f>
        <v>0</v>
      </c>
      <c r="H27" s="171" t="e">
        <f>+G27/E27</f>
        <v>#DIV/0!</v>
      </c>
      <c r="I27"/>
      <c r="J27" s="113"/>
      <c r="K27" s="113"/>
      <c r="L27" s="113"/>
      <c r="M27" s="113"/>
      <c r="N27" s="113"/>
      <c r="O27" s="113"/>
      <c r="P27" s="113"/>
    </row>
    <row r="28" spans="2:16" ht="15.75" x14ac:dyDescent="0.25">
      <c r="C28" s="114"/>
      <c r="D28" s="114"/>
      <c r="E28" s="115"/>
      <c r="F28" s="116"/>
      <c r="G28" s="117"/>
      <c r="H28" s="118"/>
      <c r="J28" s="113"/>
      <c r="K28" s="113"/>
      <c r="L28" s="113"/>
      <c r="M28" s="113"/>
      <c r="N28" s="113"/>
      <c r="O28" s="113"/>
      <c r="P28" s="113"/>
    </row>
    <row r="29" spans="2:16" ht="15.75" x14ac:dyDescent="0.25">
      <c r="C29" s="114"/>
      <c r="D29" s="114"/>
      <c r="E29" s="115"/>
      <c r="F29" s="116"/>
      <c r="G29" s="117"/>
      <c r="H29" s="118"/>
      <c r="J29" s="113"/>
      <c r="K29" s="113"/>
      <c r="L29" s="113"/>
      <c r="M29" s="113"/>
      <c r="N29" s="113"/>
      <c r="O29" s="113"/>
      <c r="P29" s="113"/>
    </row>
    <row r="30" spans="2:16" s="113" customFormat="1" ht="15.75" thickBot="1" x14ac:dyDescent="0.3">
      <c r="C30" s="58"/>
      <c r="D30" s="112"/>
      <c r="E30" s="112"/>
      <c r="F30" s="112"/>
    </row>
    <row r="31" spans="2:16" s="113" customFormat="1" ht="48" customHeight="1" thickBot="1" x14ac:dyDescent="0.3">
      <c r="B31" s="444" t="s">
        <v>55</v>
      </c>
      <c r="C31" s="445" t="s">
        <v>61</v>
      </c>
      <c r="D31" s="446" t="s">
        <v>60</v>
      </c>
      <c r="E31" s="447" t="s">
        <v>162</v>
      </c>
      <c r="F31" s="448" t="s">
        <v>163</v>
      </c>
      <c r="G31" s="448" t="s">
        <v>164</v>
      </c>
    </row>
    <row r="32" spans="2:16" s="113" customFormat="1" x14ac:dyDescent="0.25">
      <c r="B32" s="159">
        <v>1</v>
      </c>
      <c r="C32" s="127"/>
      <c r="D32" s="125"/>
      <c r="E32" s="122"/>
      <c r="F32" s="119">
        <f t="shared" ref="F32:F44" si="0">+D32*E32</f>
        <v>0</v>
      </c>
      <c r="G32" s="119"/>
    </row>
    <row r="33" spans="2:16" s="113" customFormat="1" x14ac:dyDescent="0.25">
      <c r="B33" s="160">
        <v>2</v>
      </c>
      <c r="C33" s="128"/>
      <c r="D33" s="126"/>
      <c r="E33" s="123"/>
      <c r="F33" s="120">
        <f t="shared" si="0"/>
        <v>0</v>
      </c>
      <c r="G33" s="120"/>
    </row>
    <row r="34" spans="2:16" s="113" customFormat="1" x14ac:dyDescent="0.25">
      <c r="B34" s="160">
        <v>3</v>
      </c>
      <c r="C34" s="128"/>
      <c r="D34" s="126"/>
      <c r="E34" s="124"/>
      <c r="F34" s="120">
        <f t="shared" si="0"/>
        <v>0</v>
      </c>
      <c r="G34" s="120"/>
    </row>
    <row r="35" spans="2:16" s="113" customFormat="1" x14ac:dyDescent="0.25">
      <c r="B35" s="160">
        <v>4</v>
      </c>
      <c r="C35" s="128"/>
      <c r="D35" s="126"/>
      <c r="E35" s="124"/>
      <c r="F35" s="120">
        <f t="shared" si="0"/>
        <v>0</v>
      </c>
      <c r="G35" s="120"/>
    </row>
    <row r="36" spans="2:16" s="113" customFormat="1" x14ac:dyDescent="0.25">
      <c r="B36" s="160">
        <v>5</v>
      </c>
      <c r="C36" s="128"/>
      <c r="D36" s="126"/>
      <c r="E36" s="124"/>
      <c r="F36" s="120">
        <f t="shared" si="0"/>
        <v>0</v>
      </c>
      <c r="G36" s="120"/>
      <c r="I36"/>
      <c r="J36"/>
      <c r="K36"/>
      <c r="L36"/>
      <c r="M36"/>
      <c r="N36"/>
      <c r="O36"/>
    </row>
    <row r="37" spans="2:16" s="113" customFormat="1" x14ac:dyDescent="0.25">
      <c r="B37" s="160">
        <v>6</v>
      </c>
      <c r="C37" s="128"/>
      <c r="D37" s="126"/>
      <c r="E37" s="124"/>
      <c r="F37" s="120">
        <f t="shared" si="0"/>
        <v>0</v>
      </c>
      <c r="G37" s="120"/>
      <c r="I37"/>
      <c r="J37"/>
      <c r="K37"/>
      <c r="L37"/>
      <c r="M37"/>
      <c r="N37"/>
      <c r="O37"/>
    </row>
    <row r="38" spans="2:16" s="113" customFormat="1" x14ac:dyDescent="0.25">
      <c r="B38" s="160">
        <v>7</v>
      </c>
      <c r="C38" s="128"/>
      <c r="D38" s="126"/>
      <c r="E38" s="124"/>
      <c r="F38" s="120">
        <f t="shared" si="0"/>
        <v>0</v>
      </c>
      <c r="G38" s="120"/>
      <c r="I38"/>
      <c r="J38"/>
      <c r="K38"/>
      <c r="L38"/>
      <c r="M38"/>
      <c r="N38"/>
      <c r="O38"/>
    </row>
    <row r="39" spans="2:16" s="113" customFormat="1" ht="16.5" customHeight="1" x14ac:dyDescent="0.25">
      <c r="B39" s="160">
        <v>8</v>
      </c>
      <c r="C39" s="128"/>
      <c r="D39" s="126"/>
      <c r="E39" s="124"/>
      <c r="F39" s="120">
        <f t="shared" si="0"/>
        <v>0</v>
      </c>
      <c r="G39" s="120"/>
      <c r="I39"/>
      <c r="J39"/>
      <c r="K39"/>
      <c r="L39"/>
      <c r="M39"/>
      <c r="N39"/>
      <c r="O39"/>
    </row>
    <row r="40" spans="2:16" s="113" customFormat="1" x14ac:dyDescent="0.25">
      <c r="B40" s="160">
        <v>9</v>
      </c>
      <c r="C40" s="128"/>
      <c r="D40" s="126"/>
      <c r="E40" s="124"/>
      <c r="F40" s="120">
        <f t="shared" si="0"/>
        <v>0</v>
      </c>
      <c r="G40" s="120"/>
      <c r="I40"/>
      <c r="J40"/>
      <c r="K40"/>
      <c r="L40"/>
      <c r="M40"/>
      <c r="N40"/>
      <c r="O40"/>
    </row>
    <row r="41" spans="2:16" s="113" customFormat="1" x14ac:dyDescent="0.25">
      <c r="B41" s="160">
        <v>10</v>
      </c>
      <c r="C41" s="128"/>
      <c r="D41" s="126"/>
      <c r="E41" s="124"/>
      <c r="F41" s="120">
        <f t="shared" si="0"/>
        <v>0</v>
      </c>
      <c r="G41" s="120"/>
      <c r="I41"/>
      <c r="J41"/>
      <c r="K41"/>
      <c r="L41"/>
      <c r="M41"/>
      <c r="N41"/>
      <c r="O41"/>
    </row>
    <row r="42" spans="2:16" s="113" customFormat="1" x14ac:dyDescent="0.25">
      <c r="B42" s="160">
        <v>11</v>
      </c>
      <c r="C42" s="128"/>
      <c r="D42" s="126"/>
      <c r="E42" s="124"/>
      <c r="F42" s="120">
        <f t="shared" si="0"/>
        <v>0</v>
      </c>
      <c r="G42" s="120"/>
      <c r="I42"/>
      <c r="J42"/>
      <c r="K42"/>
      <c r="L42"/>
      <c r="M42"/>
      <c r="N42"/>
      <c r="O42"/>
    </row>
    <row r="43" spans="2:16" s="113" customFormat="1" x14ac:dyDescent="0.25">
      <c r="B43" s="160">
        <v>12</v>
      </c>
      <c r="C43" s="128"/>
      <c r="D43" s="126"/>
      <c r="E43" s="124"/>
      <c r="F43" s="120">
        <f t="shared" si="0"/>
        <v>0</v>
      </c>
      <c r="G43" s="120"/>
      <c r="I43"/>
      <c r="J43"/>
      <c r="K43"/>
      <c r="L43"/>
      <c r="M43"/>
      <c r="N43"/>
      <c r="O43"/>
    </row>
    <row r="44" spans="2:16" s="113" customFormat="1" ht="15.75" thickBot="1" x14ac:dyDescent="0.3">
      <c r="B44" s="160">
        <v>13</v>
      </c>
      <c r="C44" s="128"/>
      <c r="D44" s="126"/>
      <c r="E44" s="124"/>
      <c r="F44" s="120">
        <f t="shared" si="0"/>
        <v>0</v>
      </c>
      <c r="G44" s="120"/>
      <c r="I44"/>
      <c r="J44"/>
      <c r="K44"/>
      <c r="L44"/>
      <c r="M44"/>
      <c r="N44"/>
      <c r="O44"/>
    </row>
    <row r="45" spans="2:16" s="113" customFormat="1" ht="23.25" customHeight="1" thickBot="1" x14ac:dyDescent="0.3">
      <c r="B45" s="184"/>
      <c r="C45" s="172" t="s">
        <v>56</v>
      </c>
      <c r="D45" s="172">
        <f>SUM(P15:P29)</f>
        <v>0</v>
      </c>
      <c r="E45" s="172"/>
      <c r="F45" s="172">
        <f>SUM(R15:R29)</f>
        <v>0</v>
      </c>
      <c r="G45" s="172">
        <f>SUM(S15:S29)</f>
        <v>0</v>
      </c>
      <c r="I45"/>
      <c r="J45"/>
      <c r="K45"/>
      <c r="L45"/>
      <c r="M45"/>
      <c r="N45"/>
      <c r="O45"/>
    </row>
    <row r="46" spans="2:16" s="113" customFormat="1" x14ac:dyDescent="0.25">
      <c r="J46"/>
      <c r="K46"/>
      <c r="L46"/>
      <c r="M46"/>
      <c r="N46"/>
      <c r="O46"/>
      <c r="P46"/>
    </row>
    <row r="47" spans="2:16" s="113" customFormat="1" x14ac:dyDescent="0.25">
      <c r="J47"/>
      <c r="K47"/>
      <c r="L47"/>
      <c r="M47"/>
      <c r="N47"/>
      <c r="O47"/>
      <c r="P47"/>
    </row>
    <row r="48" spans="2:16" s="113" customFormat="1" x14ac:dyDescent="0.25">
      <c r="J48"/>
      <c r="K48"/>
      <c r="L48"/>
      <c r="M48"/>
      <c r="N48"/>
      <c r="O48"/>
      <c r="P48"/>
    </row>
    <row r="49" spans="6:16" s="113" customFormat="1" x14ac:dyDescent="0.25">
      <c r="J49"/>
      <c r="K49"/>
      <c r="L49"/>
      <c r="M49"/>
      <c r="N49"/>
      <c r="O49"/>
      <c r="P49"/>
    </row>
    <row r="50" spans="6:16" s="113" customFormat="1" x14ac:dyDescent="0.25">
      <c r="J50"/>
      <c r="K50"/>
      <c r="L50"/>
      <c r="M50"/>
      <c r="N50"/>
      <c r="O50"/>
      <c r="P50"/>
    </row>
    <row r="51" spans="6:16" s="113" customFormat="1" x14ac:dyDescent="0.25">
      <c r="J51"/>
      <c r="K51"/>
      <c r="L51"/>
      <c r="M51"/>
      <c r="N51"/>
      <c r="O51"/>
      <c r="P51"/>
    </row>
    <row r="52" spans="6:16" s="113" customFormat="1" x14ac:dyDescent="0.25">
      <c r="J52"/>
      <c r="K52"/>
      <c r="L52"/>
      <c r="M52"/>
      <c r="N52"/>
      <c r="O52"/>
      <c r="P52"/>
    </row>
    <row r="53" spans="6:16" s="113" customFormat="1" x14ac:dyDescent="0.25">
      <c r="J53"/>
      <c r="K53"/>
      <c r="L53"/>
      <c r="M53"/>
      <c r="N53"/>
      <c r="O53"/>
      <c r="P53"/>
    </row>
    <row r="54" spans="6:16" s="113" customFormat="1" x14ac:dyDescent="0.25">
      <c r="J54"/>
      <c r="K54"/>
      <c r="L54"/>
      <c r="M54"/>
      <c r="N54"/>
      <c r="O54"/>
      <c r="P54"/>
    </row>
    <row r="56" spans="6:16" x14ac:dyDescent="0.25">
      <c r="F56"/>
      <c r="G56"/>
      <c r="H56"/>
      <c r="I56"/>
    </row>
    <row r="57" spans="6:16" x14ac:dyDescent="0.25">
      <c r="F57"/>
      <c r="G57"/>
      <c r="H57"/>
      <c r="I57"/>
    </row>
    <row r="58" spans="6:16" x14ac:dyDescent="0.25">
      <c r="F58"/>
      <c r="G58"/>
      <c r="H58"/>
      <c r="I58"/>
    </row>
    <row r="59" spans="6:16" x14ac:dyDescent="0.25">
      <c r="F59"/>
      <c r="G59"/>
      <c r="H59"/>
      <c r="I59"/>
    </row>
  </sheetData>
  <mergeCells count="20">
    <mergeCell ref="K9:N9"/>
    <mergeCell ref="K10:L10"/>
    <mergeCell ref="C21:H21"/>
    <mergeCell ref="E15:E19"/>
    <mergeCell ref="G15:G19"/>
    <mergeCell ref="H15:H19"/>
    <mergeCell ref="H23:H24"/>
    <mergeCell ref="C26:H26"/>
    <mergeCell ref="D1:H1"/>
    <mergeCell ref="D2:H2"/>
    <mergeCell ref="D3:H3"/>
    <mergeCell ref="D4:H4"/>
    <mergeCell ref="D5:H5"/>
    <mergeCell ref="D6:H6"/>
    <mergeCell ref="D10:E10"/>
    <mergeCell ref="D9:H9"/>
    <mergeCell ref="D13:E13"/>
    <mergeCell ref="F13:G13"/>
    <mergeCell ref="E23:E24"/>
    <mergeCell ref="G23:G24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49"/>
  <sheetViews>
    <sheetView topLeftCell="I25" zoomScaleNormal="100" zoomScaleSheetLayoutView="110" workbookViewId="0">
      <selection activeCell="L7" sqref="L7:T35"/>
    </sheetView>
  </sheetViews>
  <sheetFormatPr baseColWidth="10" defaultColWidth="11.42578125" defaultRowHeight="14.25" x14ac:dyDescent="0.2"/>
  <cols>
    <col min="1" max="1" width="6.5703125" style="230" customWidth="1"/>
    <col min="2" max="2" width="18" style="230" customWidth="1"/>
    <col min="3" max="3" width="57" style="230" customWidth="1"/>
    <col min="4" max="4" width="18.85546875" style="230" customWidth="1"/>
    <col min="5" max="5" width="17.7109375" style="230" customWidth="1"/>
    <col min="6" max="6" width="15.85546875" style="230" customWidth="1"/>
    <col min="7" max="7" width="20.5703125" style="230" customWidth="1"/>
    <col min="8" max="8" width="13.28515625" style="230" customWidth="1"/>
    <col min="9" max="9" width="13.85546875" style="230" customWidth="1"/>
    <col min="10" max="10" width="16.42578125" style="230" customWidth="1"/>
    <col min="11" max="12" width="11.42578125" style="230"/>
    <col min="13" max="13" width="37" style="230" bestFit="1" customWidth="1"/>
    <col min="14" max="14" width="17.7109375" style="230" customWidth="1"/>
    <col min="15" max="15" width="19.85546875" style="230" customWidth="1"/>
    <col min="16" max="16" width="16.85546875" style="230" customWidth="1"/>
    <col min="17" max="17" width="16.5703125" style="230" customWidth="1"/>
    <col min="18" max="18" width="13.5703125" style="230" customWidth="1"/>
    <col min="19" max="19" width="15.42578125" style="230" customWidth="1"/>
    <col min="20" max="20" width="13.42578125" style="230" customWidth="1"/>
    <col min="21" max="16384" width="11.42578125" style="230"/>
  </cols>
  <sheetData>
    <row r="1" spans="2:20" ht="18.75" x14ac:dyDescent="0.3">
      <c r="D1" s="511" t="s">
        <v>72</v>
      </c>
      <c r="E1" s="511"/>
      <c r="F1" s="511"/>
      <c r="G1" s="511"/>
      <c r="H1" s="511"/>
      <c r="I1" s="511"/>
      <c r="J1" s="511"/>
      <c r="L1" s="2"/>
      <c r="M1" s="2"/>
      <c r="N1" s="492" t="s">
        <v>70</v>
      </c>
      <c r="O1" s="492"/>
      <c r="P1" s="492"/>
      <c r="Q1" s="492"/>
      <c r="R1" s="492"/>
      <c r="S1" s="492"/>
      <c r="T1" s="492"/>
    </row>
    <row r="2" spans="2:20" ht="18.75" x14ac:dyDescent="0.3">
      <c r="C2" s="235"/>
      <c r="D2" s="512" t="s">
        <v>20</v>
      </c>
      <c r="E2" s="512"/>
      <c r="F2" s="512"/>
      <c r="G2" s="512"/>
      <c r="H2" s="512"/>
      <c r="I2" s="512"/>
      <c r="J2" s="512"/>
      <c r="K2" s="236"/>
      <c r="L2" s="2"/>
      <c r="M2" s="2"/>
      <c r="N2" s="492" t="s">
        <v>10</v>
      </c>
      <c r="O2" s="492"/>
      <c r="P2" s="492"/>
      <c r="Q2" s="492"/>
      <c r="R2" s="492"/>
      <c r="S2" s="492"/>
      <c r="T2" s="492"/>
    </row>
    <row r="3" spans="2:20" ht="18.75" x14ac:dyDescent="0.3">
      <c r="C3" s="111"/>
      <c r="D3" s="512" t="s">
        <v>19</v>
      </c>
      <c r="E3" s="512"/>
      <c r="F3" s="512"/>
      <c r="G3" s="512"/>
      <c r="H3" s="512"/>
      <c r="I3" s="512"/>
      <c r="J3" s="512"/>
      <c r="K3" s="111"/>
      <c r="L3" s="3"/>
      <c r="M3" s="2"/>
      <c r="N3" s="492" t="s">
        <v>19</v>
      </c>
      <c r="O3" s="492"/>
      <c r="P3" s="492"/>
      <c r="Q3" s="492"/>
      <c r="R3" s="492"/>
      <c r="S3" s="492"/>
      <c r="T3" s="492"/>
    </row>
    <row r="4" spans="2:20" ht="18.75" x14ac:dyDescent="0.3">
      <c r="D4" s="512" t="s">
        <v>22</v>
      </c>
      <c r="E4" s="512"/>
      <c r="F4" s="512"/>
      <c r="G4" s="512"/>
      <c r="H4" s="512"/>
      <c r="I4" s="512"/>
      <c r="J4" s="512"/>
      <c r="K4" s="161"/>
      <c r="L4" s="2"/>
      <c r="M4" s="2"/>
      <c r="N4" s="492" t="s">
        <v>28</v>
      </c>
      <c r="O4" s="492"/>
      <c r="P4" s="492"/>
      <c r="Q4" s="492"/>
      <c r="R4" s="492"/>
      <c r="S4" s="492"/>
      <c r="T4" s="492"/>
    </row>
    <row r="5" spans="2:20" ht="18.75" x14ac:dyDescent="0.3">
      <c r="C5" s="111"/>
      <c r="D5" s="512" t="s">
        <v>73</v>
      </c>
      <c r="E5" s="512"/>
      <c r="F5" s="512"/>
      <c r="G5" s="512"/>
      <c r="H5" s="512"/>
      <c r="I5" s="512"/>
      <c r="J5" s="512"/>
      <c r="K5" s="236"/>
      <c r="L5" s="2"/>
      <c r="M5" s="2"/>
      <c r="N5" s="492" t="s">
        <v>71</v>
      </c>
      <c r="O5" s="492"/>
      <c r="P5" s="492"/>
      <c r="Q5" s="492"/>
      <c r="R5" s="492"/>
      <c r="S5" s="492"/>
      <c r="T5" s="492"/>
    </row>
    <row r="6" spans="2:20" ht="18.75" x14ac:dyDescent="0.3">
      <c r="C6" s="229"/>
      <c r="D6" s="510" t="s">
        <v>178</v>
      </c>
      <c r="E6" s="510"/>
      <c r="F6" s="510"/>
      <c r="G6" s="510"/>
      <c r="H6" s="510"/>
      <c r="I6" s="510"/>
      <c r="J6" s="510"/>
      <c r="K6" s="237"/>
      <c r="L6" s="2"/>
      <c r="M6" s="2"/>
      <c r="N6" s="492" t="s">
        <v>179</v>
      </c>
      <c r="O6" s="492"/>
      <c r="P6" s="492"/>
      <c r="Q6" s="492"/>
      <c r="R6" s="492"/>
      <c r="S6" s="492"/>
      <c r="T6" s="492"/>
    </row>
    <row r="7" spans="2:20" ht="16.5" thickBot="1" x14ac:dyDescent="0.3">
      <c r="C7" s="162"/>
      <c r="I7" s="509" t="s">
        <v>46</v>
      </c>
      <c r="J7" s="509"/>
      <c r="L7" s="3"/>
      <c r="M7" s="2"/>
      <c r="N7" s="3"/>
      <c r="O7" s="3"/>
      <c r="P7" s="27"/>
      <c r="Q7" s="2"/>
      <c r="R7" s="3" t="s">
        <v>9</v>
      </c>
      <c r="S7" s="481" t="s">
        <v>26</v>
      </c>
      <c r="T7" s="482"/>
    </row>
    <row r="8" spans="2:20" ht="49.5" customHeight="1" thickBot="1" x14ac:dyDescent="0.25">
      <c r="B8" s="513" t="s">
        <v>41</v>
      </c>
      <c r="C8" s="513" t="s">
        <v>166</v>
      </c>
      <c r="D8" s="515" t="s">
        <v>0</v>
      </c>
      <c r="E8" s="515"/>
      <c r="F8" s="516"/>
      <c r="G8" s="517" t="s">
        <v>76</v>
      </c>
      <c r="H8" s="515"/>
      <c r="I8" s="516"/>
      <c r="J8" s="518" t="s">
        <v>79</v>
      </c>
      <c r="L8" s="476" t="s">
        <v>41</v>
      </c>
      <c r="M8" s="476" t="s">
        <v>166</v>
      </c>
      <c r="N8" s="486" t="s">
        <v>0</v>
      </c>
      <c r="O8" s="486"/>
      <c r="P8" s="487"/>
      <c r="Q8" s="485" t="s">
        <v>121</v>
      </c>
      <c r="R8" s="486"/>
      <c r="S8" s="487"/>
      <c r="T8" s="478" t="s">
        <v>79</v>
      </c>
    </row>
    <row r="9" spans="2:20" ht="54.75" customHeight="1" thickBot="1" x14ac:dyDescent="0.3">
      <c r="B9" s="514"/>
      <c r="C9" s="514"/>
      <c r="D9" s="238" t="s">
        <v>74</v>
      </c>
      <c r="E9" s="239" t="s">
        <v>75</v>
      </c>
      <c r="F9" s="238" t="s">
        <v>77</v>
      </c>
      <c r="G9" s="238" t="s">
        <v>74</v>
      </c>
      <c r="H9" s="239" t="s">
        <v>75</v>
      </c>
      <c r="I9" s="240" t="s">
        <v>78</v>
      </c>
      <c r="J9" s="519"/>
      <c r="K9" s="241"/>
      <c r="L9" s="477"/>
      <c r="M9" s="477"/>
      <c r="N9" s="139" t="s">
        <v>74</v>
      </c>
      <c r="O9" s="140" t="s">
        <v>75</v>
      </c>
      <c r="P9" s="139" t="s">
        <v>77</v>
      </c>
      <c r="Q9" s="139" t="s">
        <v>74</v>
      </c>
      <c r="R9" s="140" t="s">
        <v>75</v>
      </c>
      <c r="S9" s="139" t="s">
        <v>78</v>
      </c>
      <c r="T9" s="479"/>
    </row>
    <row r="10" spans="2:20" ht="15.75" x14ac:dyDescent="0.25">
      <c r="B10" s="242">
        <v>1</v>
      </c>
      <c r="C10" s="243" t="s">
        <v>180</v>
      </c>
      <c r="D10" s="244">
        <f>+D11+D21</f>
        <v>0</v>
      </c>
      <c r="E10" s="280">
        <f>+E11+E21</f>
        <v>0</v>
      </c>
      <c r="F10" s="245" t="e">
        <f>(E10-D10)/D10</f>
        <v>#DIV/0!</v>
      </c>
      <c r="G10" s="244">
        <f t="shared" ref="G10:H10" si="0">+G11+G21</f>
        <v>0</v>
      </c>
      <c r="H10" s="280">
        <f t="shared" si="0"/>
        <v>0</v>
      </c>
      <c r="I10" s="245" t="e">
        <f>(H10-G10)/G10</f>
        <v>#DIV/0!</v>
      </c>
      <c r="J10" s="246" t="e">
        <f>H10/E10</f>
        <v>#DIV/0!</v>
      </c>
      <c r="K10" s="247"/>
      <c r="L10" s="23">
        <v>2</v>
      </c>
      <c r="M10" s="133" t="s">
        <v>122</v>
      </c>
      <c r="N10" s="44">
        <f>+N11+N22+N27</f>
        <v>0</v>
      </c>
      <c r="O10" s="44">
        <f>+O11+O22+O27</f>
        <v>0</v>
      </c>
      <c r="P10" s="134" t="e">
        <f>(O10-N10)/N10</f>
        <v>#DIV/0!</v>
      </c>
      <c r="Q10" s="44">
        <f>+Q11+Q22+Q27</f>
        <v>0</v>
      </c>
      <c r="R10" s="44">
        <f>+R11+R22+R27</f>
        <v>0</v>
      </c>
      <c r="S10" s="24" t="e">
        <f>(R10-Q10)/Q10</f>
        <v>#DIV/0!</v>
      </c>
      <c r="T10" s="135" t="e">
        <f>R10/O10</f>
        <v>#DIV/0!</v>
      </c>
    </row>
    <row r="11" spans="2:20" ht="15.75" x14ac:dyDescent="0.25">
      <c r="B11" s="287" t="s">
        <v>37</v>
      </c>
      <c r="C11" s="293" t="s">
        <v>12</v>
      </c>
      <c r="D11" s="294">
        <f>+D12</f>
        <v>0</v>
      </c>
      <c r="E11" s="295">
        <f>+E12</f>
        <v>0</v>
      </c>
      <c r="F11" s="291" t="e">
        <f t="shared" ref="F11:F28" si="1">(E11-D11)/D11</f>
        <v>#DIV/0!</v>
      </c>
      <c r="G11" s="294">
        <f t="shared" ref="G11:H11" si="2">+G12</f>
        <v>0</v>
      </c>
      <c r="H11" s="295">
        <f t="shared" si="2"/>
        <v>0</v>
      </c>
      <c r="I11" s="291" t="e">
        <f t="shared" ref="I11:I28" si="3">(H11-G11)/G11</f>
        <v>#DIV/0!</v>
      </c>
      <c r="J11" s="292" t="e">
        <f t="shared" ref="J11:J28" si="4">H11/E11</f>
        <v>#DIV/0!</v>
      </c>
      <c r="K11" s="253"/>
      <c r="L11" s="223" t="s">
        <v>39</v>
      </c>
      <c r="M11" s="224" t="s">
        <v>16</v>
      </c>
      <c r="N11" s="225">
        <f>+N12+N13+N14+N18+N21</f>
        <v>0</v>
      </c>
      <c r="O11" s="225">
        <f>+O12+O13+O14+O18+O21</f>
        <v>0</v>
      </c>
      <c r="P11" s="226" t="e">
        <f t="shared" ref="P11:P35" si="5">(O11-N11)/N11</f>
        <v>#DIV/0!</v>
      </c>
      <c r="Q11" s="225">
        <f>+Q12+Q13+Q14+Q18+Q21</f>
        <v>0</v>
      </c>
      <c r="R11" s="225">
        <f>+R12+R13+R14+R18+R21</f>
        <v>0</v>
      </c>
      <c r="S11" s="227" t="e">
        <f t="shared" ref="S11:S35" si="6">(R11-Q11)/Q11</f>
        <v>#DIV/0!</v>
      </c>
      <c r="T11" s="228" t="e">
        <f t="shared" ref="T11:T35" si="7">R11/O11</f>
        <v>#DIV/0!</v>
      </c>
    </row>
    <row r="12" spans="2:20" ht="15.75" x14ac:dyDescent="0.25">
      <c r="B12" s="248" t="s">
        <v>82</v>
      </c>
      <c r="C12" s="249" t="s">
        <v>14</v>
      </c>
      <c r="D12" s="250">
        <f>+D13+D16</f>
        <v>0</v>
      </c>
      <c r="E12" s="281">
        <f>+E13+E16</f>
        <v>0</v>
      </c>
      <c r="F12" s="251" t="e">
        <f t="shared" si="1"/>
        <v>#DIV/0!</v>
      </c>
      <c r="G12" s="250">
        <f t="shared" ref="G12:H12" si="8">+G13+G16</f>
        <v>0</v>
      </c>
      <c r="H12" s="281">
        <f t="shared" si="8"/>
        <v>0</v>
      </c>
      <c r="I12" s="251" t="e">
        <f t="shared" si="3"/>
        <v>#DIV/0!</v>
      </c>
      <c r="J12" s="252" t="e">
        <f t="shared" si="4"/>
        <v>#DIV/0!</v>
      </c>
      <c r="K12" s="255"/>
      <c r="L12" s="17" t="s">
        <v>2</v>
      </c>
      <c r="M12" s="29" t="s">
        <v>11</v>
      </c>
      <c r="N12" s="40"/>
      <c r="O12" s="40"/>
      <c r="P12" s="22" t="e">
        <f t="shared" si="5"/>
        <v>#DIV/0!</v>
      </c>
      <c r="Q12" s="40"/>
      <c r="R12" s="40"/>
      <c r="S12" s="25" t="e">
        <f t="shared" si="6"/>
        <v>#DIV/0!</v>
      </c>
      <c r="T12" s="51" t="e">
        <f t="shared" si="7"/>
        <v>#DIV/0!</v>
      </c>
    </row>
    <row r="13" spans="2:20" ht="31.5" x14ac:dyDescent="0.25">
      <c r="B13" s="248" t="s">
        <v>181</v>
      </c>
      <c r="C13" s="249" t="s">
        <v>193</v>
      </c>
      <c r="D13" s="257">
        <f>SUM(D14:D15)</f>
        <v>0</v>
      </c>
      <c r="E13" s="282">
        <f>SUM(E14:E15)</f>
        <v>0</v>
      </c>
      <c r="F13" s="251" t="e">
        <f t="shared" si="1"/>
        <v>#DIV/0!</v>
      </c>
      <c r="G13" s="257">
        <f t="shared" ref="G13:H13" si="9">SUM(G14:G15)</f>
        <v>0</v>
      </c>
      <c r="H13" s="282">
        <f t="shared" si="9"/>
        <v>0</v>
      </c>
      <c r="I13" s="251" t="e">
        <f t="shared" si="3"/>
        <v>#DIV/0!</v>
      </c>
      <c r="J13" s="252" t="e">
        <f t="shared" si="4"/>
        <v>#DIV/0!</v>
      </c>
      <c r="K13" s="258"/>
      <c r="L13" s="33" t="s">
        <v>3</v>
      </c>
      <c r="M13" s="456" t="s">
        <v>123</v>
      </c>
      <c r="N13" s="37"/>
      <c r="O13" s="37"/>
      <c r="P13" s="49" t="e">
        <f t="shared" si="5"/>
        <v>#DIV/0!</v>
      </c>
      <c r="Q13" s="37"/>
      <c r="R13" s="37"/>
      <c r="S13" s="56" t="e">
        <f t="shared" si="6"/>
        <v>#DIV/0!</v>
      </c>
      <c r="T13" s="54" t="e">
        <f t="shared" si="7"/>
        <v>#DIV/0!</v>
      </c>
    </row>
    <row r="14" spans="2:20" ht="15.75" x14ac:dyDescent="0.2">
      <c r="B14" s="259" t="s">
        <v>183</v>
      </c>
      <c r="C14" s="260" t="s">
        <v>184</v>
      </c>
      <c r="D14" s="261"/>
      <c r="E14" s="283"/>
      <c r="F14" s="262" t="e">
        <f t="shared" si="1"/>
        <v>#DIV/0!</v>
      </c>
      <c r="G14" s="261"/>
      <c r="H14" s="283"/>
      <c r="I14" s="262" t="e">
        <f t="shared" si="3"/>
        <v>#DIV/0!</v>
      </c>
      <c r="J14" s="256" t="e">
        <f t="shared" si="4"/>
        <v>#DIV/0!</v>
      </c>
      <c r="K14" s="258"/>
      <c r="L14" s="17" t="s">
        <v>4</v>
      </c>
      <c r="M14" s="29" t="s">
        <v>93</v>
      </c>
      <c r="N14" s="40">
        <f>+N15+N16+N17</f>
        <v>0</v>
      </c>
      <c r="O14" s="40">
        <f>+O15+O16+O17</f>
        <v>0</v>
      </c>
      <c r="P14" s="22" t="e">
        <f t="shared" si="5"/>
        <v>#DIV/0!</v>
      </c>
      <c r="Q14" s="40">
        <f>+Q15+Q16+Q17</f>
        <v>0</v>
      </c>
      <c r="R14" s="40">
        <f>+R15+R16+R17</f>
        <v>0</v>
      </c>
      <c r="S14" s="25" t="e">
        <f t="shared" si="6"/>
        <v>#DIV/0!</v>
      </c>
      <c r="T14" s="51" t="e">
        <f t="shared" si="7"/>
        <v>#DIV/0!</v>
      </c>
    </row>
    <row r="15" spans="2:20" ht="15.75" x14ac:dyDescent="0.2">
      <c r="B15" s="259" t="s">
        <v>185</v>
      </c>
      <c r="C15" s="260" t="s">
        <v>186</v>
      </c>
      <c r="D15" s="261"/>
      <c r="E15" s="283"/>
      <c r="F15" s="262" t="e">
        <f t="shared" si="1"/>
        <v>#DIV/0!</v>
      </c>
      <c r="G15" s="261"/>
      <c r="H15" s="283"/>
      <c r="I15" s="262" t="e">
        <f t="shared" si="3"/>
        <v>#DIV/0!</v>
      </c>
      <c r="J15" s="256" t="e">
        <f t="shared" si="4"/>
        <v>#DIV/0!</v>
      </c>
      <c r="K15" s="258"/>
      <c r="L15" s="17" t="s">
        <v>198</v>
      </c>
      <c r="M15" s="29" t="s">
        <v>133</v>
      </c>
      <c r="N15" s="40"/>
      <c r="O15" s="40"/>
      <c r="P15" s="22" t="e">
        <f>(O15-N15)/N15</f>
        <v>#DIV/0!</v>
      </c>
      <c r="Q15" s="40"/>
      <c r="R15" s="40"/>
      <c r="S15" s="25" t="e">
        <f>(R15-Q15)/Q15</f>
        <v>#DIV/0!</v>
      </c>
      <c r="T15" s="51" t="e">
        <f>R15/O15</f>
        <v>#DIV/0!</v>
      </c>
    </row>
    <row r="16" spans="2:20" ht="31.5" x14ac:dyDescent="0.25">
      <c r="B16" s="248" t="s">
        <v>92</v>
      </c>
      <c r="C16" s="263" t="s">
        <v>194</v>
      </c>
      <c r="D16" s="264">
        <f>+D17+D20</f>
        <v>0</v>
      </c>
      <c r="E16" s="284">
        <f>+E17+E20</f>
        <v>0</v>
      </c>
      <c r="F16" s="251" t="e">
        <f t="shared" si="1"/>
        <v>#DIV/0!</v>
      </c>
      <c r="G16" s="264">
        <f t="shared" ref="G16:H16" si="10">+G17+G20</f>
        <v>0</v>
      </c>
      <c r="H16" s="284">
        <f t="shared" si="10"/>
        <v>0</v>
      </c>
      <c r="I16" s="251" t="e">
        <f t="shared" si="3"/>
        <v>#DIV/0!</v>
      </c>
      <c r="J16" s="252" t="e">
        <f t="shared" si="4"/>
        <v>#DIV/0!</v>
      </c>
      <c r="K16" s="258"/>
      <c r="L16" s="17" t="s">
        <v>126</v>
      </c>
      <c r="M16" s="29" t="s">
        <v>127</v>
      </c>
      <c r="N16" s="40"/>
      <c r="O16" s="40"/>
      <c r="P16" s="22" t="e">
        <f t="shared" si="5"/>
        <v>#DIV/0!</v>
      </c>
      <c r="Q16" s="40"/>
      <c r="R16" s="40"/>
      <c r="S16" s="25" t="e">
        <f t="shared" si="6"/>
        <v>#DIV/0!</v>
      </c>
      <c r="T16" s="51" t="e">
        <f t="shared" si="7"/>
        <v>#DIV/0!</v>
      </c>
    </row>
    <row r="17" spans="2:20" ht="15.75" x14ac:dyDescent="0.25">
      <c r="B17" s="248" t="s">
        <v>110</v>
      </c>
      <c r="C17" s="263" t="s">
        <v>192</v>
      </c>
      <c r="D17" s="264">
        <f>+D18+D19</f>
        <v>0</v>
      </c>
      <c r="E17" s="284">
        <f>+E18+E19</f>
        <v>0</v>
      </c>
      <c r="F17" s="262" t="e">
        <f t="shared" si="1"/>
        <v>#DIV/0!</v>
      </c>
      <c r="G17" s="264">
        <f t="shared" ref="G17:H17" si="11">+G18+G19</f>
        <v>0</v>
      </c>
      <c r="H17" s="284">
        <f t="shared" si="11"/>
        <v>0</v>
      </c>
      <c r="I17" s="262" t="e">
        <f t="shared" si="3"/>
        <v>#DIV/0!</v>
      </c>
      <c r="J17" s="256" t="e">
        <f t="shared" si="4"/>
        <v>#DIV/0!</v>
      </c>
      <c r="K17" s="258"/>
      <c r="L17" s="33" t="s">
        <v>124</v>
      </c>
      <c r="M17" s="151" t="s">
        <v>125</v>
      </c>
      <c r="N17" s="37"/>
      <c r="O17" s="37"/>
      <c r="P17" s="49" t="e">
        <f t="shared" si="5"/>
        <v>#DIV/0!</v>
      </c>
      <c r="Q17" s="37"/>
      <c r="R17" s="37"/>
      <c r="S17" s="56" t="e">
        <f t="shared" si="6"/>
        <v>#DIV/0!</v>
      </c>
      <c r="T17" s="54" t="e">
        <f t="shared" si="7"/>
        <v>#DIV/0!</v>
      </c>
    </row>
    <row r="18" spans="2:20" ht="15.75" x14ac:dyDescent="0.25">
      <c r="B18" s="259" t="s">
        <v>188</v>
      </c>
      <c r="C18" s="260" t="s">
        <v>187</v>
      </c>
      <c r="D18" s="261"/>
      <c r="E18" s="283"/>
      <c r="F18" s="262" t="e">
        <f t="shared" si="1"/>
        <v>#DIV/0!</v>
      </c>
      <c r="G18" s="261"/>
      <c r="H18" s="283"/>
      <c r="I18" s="262" t="e">
        <f t="shared" si="3"/>
        <v>#DIV/0!</v>
      </c>
      <c r="J18" s="256" t="e">
        <f t="shared" si="4"/>
        <v>#DIV/0!</v>
      </c>
      <c r="K18" s="258"/>
      <c r="L18" s="33" t="s">
        <v>136</v>
      </c>
      <c r="M18" s="151" t="s">
        <v>137</v>
      </c>
      <c r="N18" s="37">
        <f>+N19+N20</f>
        <v>0</v>
      </c>
      <c r="O18" s="37">
        <f>+O19+O20</f>
        <v>0</v>
      </c>
      <c r="P18" s="49" t="e">
        <f t="shared" si="5"/>
        <v>#DIV/0!</v>
      </c>
      <c r="Q18" s="37">
        <f t="shared" ref="Q18:R18" si="12">+Q19+Q20</f>
        <v>0</v>
      </c>
      <c r="R18" s="37">
        <f t="shared" si="12"/>
        <v>0</v>
      </c>
      <c r="S18" s="56" t="e">
        <f t="shared" si="6"/>
        <v>#DIV/0!</v>
      </c>
      <c r="T18" s="54" t="e">
        <f t="shared" si="7"/>
        <v>#DIV/0!</v>
      </c>
    </row>
    <row r="19" spans="2:20" ht="30" x14ac:dyDescent="0.2">
      <c r="B19" s="259" t="s">
        <v>189</v>
      </c>
      <c r="C19" s="260" t="s">
        <v>190</v>
      </c>
      <c r="D19" s="261"/>
      <c r="E19" s="283"/>
      <c r="F19" s="262" t="e">
        <f t="shared" si="1"/>
        <v>#DIV/0!</v>
      </c>
      <c r="G19" s="261"/>
      <c r="H19" s="283"/>
      <c r="I19" s="262" t="e">
        <f t="shared" si="3"/>
        <v>#DIV/0!</v>
      </c>
      <c r="J19" s="256" t="e">
        <f t="shared" si="4"/>
        <v>#DIV/0!</v>
      </c>
      <c r="K19" s="258"/>
      <c r="L19" s="19" t="s">
        <v>138</v>
      </c>
      <c r="M19" s="30" t="s">
        <v>139</v>
      </c>
      <c r="N19" s="38"/>
      <c r="O19" s="38"/>
      <c r="P19" s="48" t="e">
        <f t="shared" si="5"/>
        <v>#DIV/0!</v>
      </c>
      <c r="Q19" s="38"/>
      <c r="R19" s="38"/>
      <c r="S19" s="55" t="e">
        <f t="shared" si="6"/>
        <v>#DIV/0!</v>
      </c>
      <c r="T19" s="53" t="e">
        <f t="shared" si="7"/>
        <v>#DIV/0!</v>
      </c>
    </row>
    <row r="20" spans="2:20" ht="15.75" x14ac:dyDescent="0.25">
      <c r="B20" s="248" t="s">
        <v>111</v>
      </c>
      <c r="C20" s="263" t="s">
        <v>101</v>
      </c>
      <c r="D20" s="264"/>
      <c r="E20" s="284"/>
      <c r="F20" s="262" t="e">
        <f t="shared" si="1"/>
        <v>#DIV/0!</v>
      </c>
      <c r="G20" s="264"/>
      <c r="H20" s="284"/>
      <c r="I20" s="262" t="e">
        <f t="shared" si="3"/>
        <v>#DIV/0!</v>
      </c>
      <c r="J20" s="256" t="e">
        <f t="shared" si="4"/>
        <v>#DIV/0!</v>
      </c>
      <c r="K20" s="258"/>
      <c r="L20" s="19" t="s">
        <v>140</v>
      </c>
      <c r="M20" s="30" t="s">
        <v>141</v>
      </c>
      <c r="N20" s="38"/>
      <c r="O20" s="38"/>
      <c r="P20" s="48" t="e">
        <f t="shared" si="5"/>
        <v>#DIV/0!</v>
      </c>
      <c r="Q20" s="38"/>
      <c r="R20" s="38"/>
      <c r="S20" s="55" t="e">
        <f t="shared" si="6"/>
        <v>#DIV/0!</v>
      </c>
      <c r="T20" s="53" t="e">
        <f t="shared" si="7"/>
        <v>#DIV/0!</v>
      </c>
    </row>
    <row r="21" spans="2:20" ht="45.75" customHeight="1" x14ac:dyDescent="0.25">
      <c r="B21" s="287" t="s">
        <v>38</v>
      </c>
      <c r="C21" s="288" t="s">
        <v>33</v>
      </c>
      <c r="D21" s="289">
        <f>+D22+D23+D24+D25+D28</f>
        <v>0</v>
      </c>
      <c r="E21" s="290">
        <f>+E22+E23+E24+E25+E28</f>
        <v>0</v>
      </c>
      <c r="F21" s="291" t="e">
        <f t="shared" si="1"/>
        <v>#DIV/0!</v>
      </c>
      <c r="G21" s="289">
        <f>+G22+G23+G24+G25+G28</f>
        <v>0</v>
      </c>
      <c r="H21" s="290">
        <f>+H22+H23+H24+H25+H28</f>
        <v>0</v>
      </c>
      <c r="I21" s="291" t="e">
        <f t="shared" si="3"/>
        <v>#DIV/0!</v>
      </c>
      <c r="J21" s="292" t="e">
        <f t="shared" si="4"/>
        <v>#DIV/0!</v>
      </c>
      <c r="K21" s="258"/>
      <c r="L21" s="17" t="s">
        <v>142</v>
      </c>
      <c r="M21" s="151" t="s">
        <v>143</v>
      </c>
      <c r="N21" s="37"/>
      <c r="O21" s="37"/>
      <c r="P21" s="49" t="e">
        <f t="shared" si="5"/>
        <v>#DIV/0!</v>
      </c>
      <c r="Q21" s="37"/>
      <c r="R21" s="37"/>
      <c r="S21" s="56" t="e">
        <f t="shared" si="6"/>
        <v>#DIV/0!</v>
      </c>
      <c r="T21" s="54" t="e">
        <f t="shared" si="7"/>
        <v>#DIV/0!</v>
      </c>
    </row>
    <row r="22" spans="2:20" ht="31.5" x14ac:dyDescent="0.25">
      <c r="B22" s="248" t="s">
        <v>195</v>
      </c>
      <c r="C22" s="254" t="s">
        <v>196</v>
      </c>
      <c r="D22" s="264"/>
      <c r="E22" s="284"/>
      <c r="F22" s="251"/>
      <c r="G22" s="264"/>
      <c r="H22" s="284"/>
      <c r="I22" s="251"/>
      <c r="J22" s="252"/>
      <c r="K22" s="258"/>
      <c r="L22" s="223" t="s">
        <v>27</v>
      </c>
      <c r="M22" s="224" t="s">
        <v>144</v>
      </c>
      <c r="N22" s="225">
        <f>+N23</f>
        <v>0</v>
      </c>
      <c r="O22" s="225">
        <f>+O23</f>
        <v>0</v>
      </c>
      <c r="P22" s="226" t="e">
        <f t="shared" si="5"/>
        <v>#DIV/0!</v>
      </c>
      <c r="Q22" s="225">
        <f t="shared" ref="Q22:R22" si="13">+Q23</f>
        <v>0</v>
      </c>
      <c r="R22" s="225">
        <f t="shared" si="13"/>
        <v>0</v>
      </c>
      <c r="S22" s="227" t="e">
        <f t="shared" si="6"/>
        <v>#DIV/0!</v>
      </c>
      <c r="T22" s="228" t="e">
        <f t="shared" si="7"/>
        <v>#DIV/0!</v>
      </c>
    </row>
    <row r="23" spans="2:20" ht="31.5" x14ac:dyDescent="0.25">
      <c r="B23" s="265" t="s">
        <v>115</v>
      </c>
      <c r="C23" s="266" t="s">
        <v>116</v>
      </c>
      <c r="D23" s="264"/>
      <c r="E23" s="284"/>
      <c r="F23" s="262" t="e">
        <f t="shared" si="1"/>
        <v>#DIV/0!</v>
      </c>
      <c r="G23" s="264"/>
      <c r="H23" s="284"/>
      <c r="I23" s="262" t="e">
        <f t="shared" si="3"/>
        <v>#DIV/0!</v>
      </c>
      <c r="J23" s="256" t="e">
        <f t="shared" si="4"/>
        <v>#DIV/0!</v>
      </c>
      <c r="K23" s="258"/>
      <c r="L23" s="17" t="s">
        <v>5</v>
      </c>
      <c r="M23" s="29" t="s">
        <v>175</v>
      </c>
      <c r="N23" s="40">
        <f>+N24+N25+N26</f>
        <v>0</v>
      </c>
      <c r="O23" s="40">
        <f>+O24+O25+O26</f>
        <v>0</v>
      </c>
      <c r="P23" s="22" t="e">
        <f t="shared" si="5"/>
        <v>#DIV/0!</v>
      </c>
      <c r="Q23" s="40">
        <f t="shared" ref="Q23:R23" si="14">+Q24+Q25+Q26</f>
        <v>0</v>
      </c>
      <c r="R23" s="40">
        <f t="shared" si="14"/>
        <v>0</v>
      </c>
      <c r="S23" s="25" t="e">
        <f t="shared" si="6"/>
        <v>#DIV/0!</v>
      </c>
      <c r="T23" s="51" t="e">
        <f t="shared" si="7"/>
        <v>#DIV/0!</v>
      </c>
    </row>
    <row r="24" spans="2:20" ht="15" x14ac:dyDescent="0.25">
      <c r="B24" s="265" t="s">
        <v>117</v>
      </c>
      <c r="C24" s="254" t="s">
        <v>118</v>
      </c>
      <c r="D24" s="264"/>
      <c r="E24" s="284"/>
      <c r="F24" s="251" t="e">
        <f t="shared" si="1"/>
        <v>#DIV/0!</v>
      </c>
      <c r="G24" s="264"/>
      <c r="H24" s="284"/>
      <c r="I24" s="251" t="e">
        <f t="shared" si="3"/>
        <v>#DIV/0!</v>
      </c>
      <c r="J24" s="252" t="e">
        <f t="shared" si="4"/>
        <v>#DIV/0!</v>
      </c>
      <c r="K24" s="258"/>
      <c r="L24" s="18" t="s">
        <v>145</v>
      </c>
      <c r="M24" s="31" t="s">
        <v>146</v>
      </c>
      <c r="N24" s="39"/>
      <c r="O24" s="39"/>
      <c r="P24" s="21" t="e">
        <f t="shared" si="5"/>
        <v>#DIV/0!</v>
      </c>
      <c r="Q24" s="39"/>
      <c r="R24" s="39"/>
      <c r="S24" s="20" t="e">
        <f t="shared" si="6"/>
        <v>#DIV/0!</v>
      </c>
      <c r="T24" s="52" t="e">
        <f t="shared" si="7"/>
        <v>#DIV/0!</v>
      </c>
    </row>
    <row r="25" spans="2:20" ht="15" x14ac:dyDescent="0.25">
      <c r="B25" s="248" t="s">
        <v>112</v>
      </c>
      <c r="C25" s="266" t="s">
        <v>15</v>
      </c>
      <c r="D25" s="264">
        <f>+D26+D27</f>
        <v>0</v>
      </c>
      <c r="E25" s="284">
        <f>+E26+E27</f>
        <v>0</v>
      </c>
      <c r="F25" s="251" t="e">
        <f t="shared" si="1"/>
        <v>#DIV/0!</v>
      </c>
      <c r="G25" s="264">
        <f t="shared" ref="G25:H25" si="15">+G26+G27</f>
        <v>0</v>
      </c>
      <c r="H25" s="284">
        <f t="shared" si="15"/>
        <v>0</v>
      </c>
      <c r="I25" s="251" t="e">
        <f t="shared" si="3"/>
        <v>#DIV/0!</v>
      </c>
      <c r="J25" s="252" t="e">
        <f t="shared" si="4"/>
        <v>#DIV/0!</v>
      </c>
      <c r="K25" s="267"/>
      <c r="L25" s="18" t="s">
        <v>147</v>
      </c>
      <c r="M25" s="31" t="s">
        <v>18</v>
      </c>
      <c r="N25" s="39"/>
      <c r="O25" s="39"/>
      <c r="P25" s="21" t="e">
        <f t="shared" si="5"/>
        <v>#DIV/0!</v>
      </c>
      <c r="Q25" s="39"/>
      <c r="R25" s="39"/>
      <c r="S25" s="20" t="e">
        <f t="shared" si="6"/>
        <v>#DIV/0!</v>
      </c>
      <c r="T25" s="52" t="e">
        <f t="shared" si="7"/>
        <v>#DIV/0!</v>
      </c>
    </row>
    <row r="26" spans="2:20" ht="15" x14ac:dyDescent="0.2">
      <c r="B26" s="259" t="s">
        <v>113</v>
      </c>
      <c r="C26" s="268" t="s">
        <v>45</v>
      </c>
      <c r="D26" s="261"/>
      <c r="E26" s="283"/>
      <c r="F26" s="262" t="e">
        <f t="shared" si="1"/>
        <v>#DIV/0!</v>
      </c>
      <c r="G26" s="261"/>
      <c r="H26" s="283"/>
      <c r="I26" s="262" t="e">
        <f t="shared" si="3"/>
        <v>#DIV/0!</v>
      </c>
      <c r="J26" s="256" t="e">
        <f t="shared" si="4"/>
        <v>#DIV/0!</v>
      </c>
      <c r="K26" s="258"/>
      <c r="L26" s="18" t="s">
        <v>176</v>
      </c>
      <c r="M26" s="31" t="s">
        <v>177</v>
      </c>
      <c r="N26" s="39"/>
      <c r="O26" s="39"/>
      <c r="P26" s="21"/>
      <c r="Q26" s="39"/>
      <c r="R26" s="39"/>
      <c r="S26" s="20"/>
      <c r="T26" s="52"/>
    </row>
    <row r="27" spans="2:20" ht="15.75" x14ac:dyDescent="0.2">
      <c r="B27" s="259" t="s">
        <v>114</v>
      </c>
      <c r="C27" s="268" t="s">
        <v>44</v>
      </c>
      <c r="D27" s="269"/>
      <c r="E27" s="285"/>
      <c r="F27" s="262" t="e">
        <f t="shared" si="1"/>
        <v>#DIV/0!</v>
      </c>
      <c r="G27" s="269"/>
      <c r="H27" s="285"/>
      <c r="I27" s="262" t="e">
        <f t="shared" si="3"/>
        <v>#DIV/0!</v>
      </c>
      <c r="J27" s="256" t="e">
        <f t="shared" si="4"/>
        <v>#DIV/0!</v>
      </c>
      <c r="K27" s="258"/>
      <c r="L27" s="223" t="s">
        <v>25</v>
      </c>
      <c r="M27" s="224" t="s">
        <v>34</v>
      </c>
      <c r="N27" s="225">
        <f>SUM(N28:N35)</f>
        <v>0</v>
      </c>
      <c r="O27" s="225">
        <f>SUM(O28:O35)</f>
        <v>0</v>
      </c>
      <c r="P27" s="226" t="e">
        <f t="shared" si="5"/>
        <v>#DIV/0!</v>
      </c>
      <c r="Q27" s="225">
        <f t="shared" ref="Q27:R27" si="16">SUM(Q28:Q35)</f>
        <v>0</v>
      </c>
      <c r="R27" s="225">
        <f t="shared" si="16"/>
        <v>0</v>
      </c>
      <c r="S27" s="227" t="e">
        <f t="shared" si="6"/>
        <v>#DIV/0!</v>
      </c>
      <c r="T27" s="228" t="e">
        <f t="shared" si="7"/>
        <v>#DIV/0!</v>
      </c>
    </row>
    <row r="28" spans="2:20" ht="15.75" thickBot="1" x14ac:dyDescent="0.3">
      <c r="B28" s="270" t="s">
        <v>131</v>
      </c>
      <c r="C28" s="271" t="s">
        <v>197</v>
      </c>
      <c r="D28" s="272"/>
      <c r="E28" s="286"/>
      <c r="F28" s="273" t="e">
        <f t="shared" si="1"/>
        <v>#DIV/0!</v>
      </c>
      <c r="G28" s="272"/>
      <c r="H28" s="286"/>
      <c r="I28" s="273" t="e">
        <f t="shared" si="3"/>
        <v>#DIV/0!</v>
      </c>
      <c r="J28" s="274" t="e">
        <f t="shared" si="4"/>
        <v>#DIV/0!</v>
      </c>
      <c r="K28" s="267"/>
      <c r="L28" s="18" t="s">
        <v>6</v>
      </c>
      <c r="M28" s="31" t="s">
        <v>11</v>
      </c>
      <c r="N28" s="39"/>
      <c r="O28" s="39"/>
      <c r="P28" s="21" t="e">
        <f t="shared" si="5"/>
        <v>#DIV/0!</v>
      </c>
      <c r="Q28" s="39"/>
      <c r="R28" s="39"/>
      <c r="S28" s="20" t="e">
        <f t="shared" si="6"/>
        <v>#DIV/0!</v>
      </c>
      <c r="T28" s="52" t="e">
        <f t="shared" si="7"/>
        <v>#DIV/0!</v>
      </c>
    </row>
    <row r="29" spans="2:20" ht="15.75" x14ac:dyDescent="0.25">
      <c r="B29" s="275"/>
      <c r="C29" s="276"/>
      <c r="D29" s="267"/>
      <c r="E29" s="267"/>
      <c r="F29" s="277"/>
      <c r="G29" s="267"/>
      <c r="H29" s="267"/>
      <c r="I29" s="278"/>
      <c r="J29" s="279"/>
      <c r="K29" s="267"/>
      <c r="L29" s="18" t="s">
        <v>7</v>
      </c>
      <c r="M29" s="30" t="s">
        <v>123</v>
      </c>
      <c r="N29" s="38"/>
      <c r="O29" s="38"/>
      <c r="P29" s="48" t="e">
        <f t="shared" si="5"/>
        <v>#DIV/0!</v>
      </c>
      <c r="Q29" s="38"/>
      <c r="R29" s="38"/>
      <c r="S29" s="55" t="e">
        <f t="shared" si="6"/>
        <v>#DIV/0!</v>
      </c>
      <c r="T29" s="53" t="e">
        <f t="shared" si="7"/>
        <v>#DIV/0!</v>
      </c>
    </row>
    <row r="30" spans="2:20" ht="15" x14ac:dyDescent="0.2">
      <c r="K30" s="258"/>
      <c r="L30" s="18" t="s">
        <v>21</v>
      </c>
      <c r="M30" s="30" t="s">
        <v>93</v>
      </c>
      <c r="N30" s="45"/>
      <c r="O30" s="45"/>
      <c r="P30" s="48" t="e">
        <f t="shared" si="5"/>
        <v>#DIV/0!</v>
      </c>
      <c r="Q30" s="45"/>
      <c r="R30" s="45"/>
      <c r="S30" s="55" t="e">
        <f t="shared" si="6"/>
        <v>#DIV/0!</v>
      </c>
      <c r="T30" s="53" t="e">
        <f t="shared" si="7"/>
        <v>#DIV/0!</v>
      </c>
    </row>
    <row r="31" spans="2:20" ht="15" x14ac:dyDescent="0.2">
      <c r="K31" s="258"/>
      <c r="L31" s="18" t="s">
        <v>62</v>
      </c>
      <c r="M31" s="30" t="s">
        <v>118</v>
      </c>
      <c r="N31" s="38"/>
      <c r="O31" s="38"/>
      <c r="P31" s="48" t="e">
        <f t="shared" si="5"/>
        <v>#DIV/0!</v>
      </c>
      <c r="Q31" s="38"/>
      <c r="R31" s="38"/>
      <c r="S31" s="55" t="e">
        <f t="shared" si="6"/>
        <v>#DIV/0!</v>
      </c>
      <c r="T31" s="53" t="e">
        <f t="shared" si="7"/>
        <v>#DIV/0!</v>
      </c>
    </row>
    <row r="32" spans="2:20" ht="30" x14ac:dyDescent="0.2">
      <c r="K32" s="258"/>
      <c r="L32" s="18" t="s">
        <v>63</v>
      </c>
      <c r="M32" s="31" t="s">
        <v>148</v>
      </c>
      <c r="N32" s="39"/>
      <c r="O32" s="39"/>
      <c r="P32" s="21" t="e">
        <f t="shared" si="5"/>
        <v>#DIV/0!</v>
      </c>
      <c r="Q32" s="39"/>
      <c r="R32" s="39"/>
      <c r="S32" s="20" t="e">
        <f t="shared" si="6"/>
        <v>#DIV/0!</v>
      </c>
      <c r="T32" s="52" t="e">
        <f t="shared" si="7"/>
        <v>#DIV/0!</v>
      </c>
    </row>
    <row r="33" spans="3:22" ht="15" x14ac:dyDescent="0.2">
      <c r="L33" s="18" t="s">
        <v>64</v>
      </c>
      <c r="M33" s="129" t="s">
        <v>149</v>
      </c>
      <c r="N33" s="39"/>
      <c r="O33" s="39"/>
      <c r="P33" s="21" t="e">
        <f t="shared" si="5"/>
        <v>#DIV/0!</v>
      </c>
      <c r="Q33" s="39"/>
      <c r="R33" s="39"/>
      <c r="S33" s="20" t="e">
        <f t="shared" si="6"/>
        <v>#DIV/0!</v>
      </c>
      <c r="T33" s="52" t="e">
        <f t="shared" si="7"/>
        <v>#DIV/0!</v>
      </c>
    </row>
    <row r="34" spans="3:22" ht="15.75" x14ac:dyDescent="0.2">
      <c r="L34" s="18" t="s">
        <v>65</v>
      </c>
      <c r="M34" s="129" t="s">
        <v>137</v>
      </c>
      <c r="N34" s="40"/>
      <c r="O34" s="40"/>
      <c r="P34" s="21" t="e">
        <f t="shared" si="5"/>
        <v>#DIV/0!</v>
      </c>
      <c r="Q34" s="40"/>
      <c r="R34" s="40"/>
      <c r="S34" s="20" t="e">
        <f t="shared" si="6"/>
        <v>#DIV/0!</v>
      </c>
      <c r="T34" s="52" t="e">
        <f t="shared" si="7"/>
        <v>#DIV/0!</v>
      </c>
    </row>
    <row r="35" spans="3:22" ht="45.75" thickBot="1" x14ac:dyDescent="0.25">
      <c r="L35" s="130" t="s">
        <v>66</v>
      </c>
      <c r="M35" s="131" t="s">
        <v>143</v>
      </c>
      <c r="N35" s="132"/>
      <c r="O35" s="132"/>
      <c r="P35" s="136" t="e">
        <f t="shared" si="5"/>
        <v>#DIV/0!</v>
      </c>
      <c r="Q35" s="132"/>
      <c r="R35" s="132"/>
      <c r="S35" s="137" t="e">
        <f t="shared" si="6"/>
        <v>#DIV/0!</v>
      </c>
      <c r="T35" s="138" t="e">
        <f t="shared" si="7"/>
        <v>#DIV/0!</v>
      </c>
    </row>
    <row r="38" spans="3:22" ht="15" thickBot="1" x14ac:dyDescent="0.25"/>
    <row r="39" spans="3:22" ht="51.75" customHeight="1" x14ac:dyDescent="0.2">
      <c r="C39" s="476" t="s">
        <v>166</v>
      </c>
      <c r="D39" s="476" t="s">
        <v>0</v>
      </c>
      <c r="E39" s="476" t="s">
        <v>76</v>
      </c>
      <c r="F39" s="478" t="s">
        <v>294</v>
      </c>
      <c r="G39" s="478" t="s">
        <v>307</v>
      </c>
      <c r="H39" s="2"/>
      <c r="I39" s="2"/>
      <c r="J39" s="2"/>
      <c r="K39" s="3"/>
      <c r="L39" s="3"/>
      <c r="M39" s="476" t="s">
        <v>166</v>
      </c>
      <c r="N39" s="476" t="s">
        <v>317</v>
      </c>
      <c r="O39" s="476" t="s">
        <v>312</v>
      </c>
      <c r="P39" s="476" t="s">
        <v>315</v>
      </c>
      <c r="Q39" s="476" t="s">
        <v>313</v>
      </c>
      <c r="R39" s="476" t="s">
        <v>316</v>
      </c>
      <c r="S39" s="476" t="s">
        <v>314</v>
      </c>
      <c r="T39" s="476" t="s">
        <v>121</v>
      </c>
      <c r="U39" s="478" t="s">
        <v>294</v>
      </c>
      <c r="V39" s="478" t="s">
        <v>307</v>
      </c>
    </row>
    <row r="40" spans="3:22" ht="31.5" customHeight="1" thickBot="1" x14ac:dyDescent="0.25">
      <c r="C40" s="480"/>
      <c r="D40" s="477"/>
      <c r="E40" s="477"/>
      <c r="F40" s="479"/>
      <c r="G40" s="479"/>
      <c r="H40" s="2"/>
      <c r="I40" s="2"/>
      <c r="J40" s="2"/>
      <c r="K40" s="3"/>
      <c r="L40" s="3"/>
      <c r="M40" s="480"/>
      <c r="N40" s="477"/>
      <c r="O40" s="477"/>
      <c r="P40" s="477"/>
      <c r="Q40" s="477"/>
      <c r="R40" s="477"/>
      <c r="S40" s="477"/>
      <c r="T40" s="477"/>
      <c r="U40" s="479"/>
      <c r="V40" s="479"/>
    </row>
    <row r="41" spans="3:22" ht="15.75" x14ac:dyDescent="0.25">
      <c r="C41" s="429" t="s">
        <v>296</v>
      </c>
      <c r="D41" s="426"/>
      <c r="E41" s="426"/>
      <c r="F41" s="149" t="e">
        <f>+E41/D41</f>
        <v>#DIV/0!</v>
      </c>
      <c r="G41" s="149" t="e">
        <f>+E41/$E$56</f>
        <v>#DIV/0!</v>
      </c>
      <c r="H41" s="2"/>
      <c r="I41" s="2"/>
      <c r="J41" s="2"/>
      <c r="K41" s="3"/>
      <c r="L41" s="3"/>
      <c r="M41" s="429" t="s">
        <v>303</v>
      </c>
      <c r="N41" s="426"/>
      <c r="O41" s="426"/>
      <c r="P41" s="426"/>
      <c r="Q41" s="426"/>
      <c r="R41" s="426"/>
      <c r="S41" s="426"/>
      <c r="T41" s="426">
        <f>+O41</f>
        <v>0</v>
      </c>
      <c r="U41" s="149" t="e">
        <f>+T41/N41</f>
        <v>#DIV/0!</v>
      </c>
      <c r="V41" s="149" t="e">
        <f>+T41/$E$56</f>
        <v>#DIV/0!</v>
      </c>
    </row>
    <row r="42" spans="3:22" ht="15.75" x14ac:dyDescent="0.25">
      <c r="C42" s="430" t="s">
        <v>297</v>
      </c>
      <c r="D42" s="146"/>
      <c r="E42" s="146"/>
      <c r="F42" s="149" t="e">
        <f t="shared" ref="F42:F47" si="17">+E42/D42</f>
        <v>#DIV/0!</v>
      </c>
      <c r="G42" s="149" t="e">
        <f t="shared" ref="G42:G47" si="18">+E42/$E$56</f>
        <v>#DIV/0!</v>
      </c>
      <c r="H42" s="2"/>
      <c r="I42" s="2"/>
      <c r="J42" s="2"/>
      <c r="K42" s="3"/>
      <c r="L42" s="3"/>
      <c r="M42" s="430" t="s">
        <v>304</v>
      </c>
      <c r="N42" s="146"/>
      <c r="O42" s="146"/>
      <c r="P42" s="146"/>
      <c r="Q42" s="146"/>
      <c r="R42" s="146"/>
      <c r="S42" s="146"/>
      <c r="T42" s="146">
        <f t="shared" ref="T42:T44" si="19">+O42</f>
        <v>0</v>
      </c>
      <c r="U42" s="149" t="e">
        <f>+T42/N42</f>
        <v>#DIV/0!</v>
      </c>
      <c r="V42" s="149" t="e">
        <f t="shared" ref="V42:V44" si="20">+T42/$E$56</f>
        <v>#DIV/0!</v>
      </c>
    </row>
    <row r="43" spans="3:22" ht="15.75" x14ac:dyDescent="0.25">
      <c r="C43" s="430" t="s">
        <v>298</v>
      </c>
      <c r="D43" s="427"/>
      <c r="E43" s="427"/>
      <c r="F43" s="149" t="e">
        <f t="shared" si="17"/>
        <v>#DIV/0!</v>
      </c>
      <c r="G43" s="149" t="e">
        <f t="shared" si="18"/>
        <v>#DIV/0!</v>
      </c>
      <c r="H43" s="2"/>
      <c r="I43" s="2"/>
      <c r="J43" s="2"/>
      <c r="K43" s="3"/>
      <c r="L43" s="3"/>
      <c r="M43" s="430" t="s">
        <v>305</v>
      </c>
      <c r="N43" s="427"/>
      <c r="O43" s="427"/>
      <c r="P43" s="427"/>
      <c r="Q43" s="427"/>
      <c r="R43" s="427"/>
      <c r="S43" s="427"/>
      <c r="T43" s="146">
        <f t="shared" si="19"/>
        <v>0</v>
      </c>
      <c r="U43" s="149" t="e">
        <f>+T43/N43</f>
        <v>#DIV/0!</v>
      </c>
      <c r="V43" s="149" t="e">
        <f t="shared" si="20"/>
        <v>#DIV/0!</v>
      </c>
    </row>
    <row r="44" spans="3:22" ht="16.5" thickBot="1" x14ac:dyDescent="0.3">
      <c r="C44" s="431" t="s">
        <v>299</v>
      </c>
      <c r="D44" s="427"/>
      <c r="E44" s="427"/>
      <c r="F44" s="149" t="e">
        <f t="shared" si="17"/>
        <v>#DIV/0!</v>
      </c>
      <c r="G44" s="149" t="e">
        <f t="shared" si="18"/>
        <v>#DIV/0!</v>
      </c>
      <c r="H44" s="2"/>
      <c r="I44" s="2"/>
      <c r="J44" s="2"/>
      <c r="K44" s="3"/>
      <c r="L44" s="3"/>
      <c r="M44" s="431" t="s">
        <v>306</v>
      </c>
      <c r="N44" s="427"/>
      <c r="O44" s="427"/>
      <c r="P44" s="427"/>
      <c r="Q44" s="427"/>
      <c r="R44" s="427"/>
      <c r="S44" s="427"/>
      <c r="T44" s="451">
        <f t="shared" si="19"/>
        <v>0</v>
      </c>
      <c r="U44" s="149" t="e">
        <f>+T44/N44</f>
        <v>#DIV/0!</v>
      </c>
      <c r="V44" s="149" t="e">
        <f t="shared" si="20"/>
        <v>#DIV/0!</v>
      </c>
    </row>
    <row r="45" spans="3:22" ht="17.25" thickBot="1" x14ac:dyDescent="0.3">
      <c r="C45" s="431" t="s">
        <v>301</v>
      </c>
      <c r="D45" s="427"/>
      <c r="E45" s="427"/>
      <c r="F45" s="149" t="e">
        <f t="shared" si="17"/>
        <v>#DIV/0!</v>
      </c>
      <c r="G45" s="149" t="e">
        <f t="shared" si="18"/>
        <v>#DIV/0!</v>
      </c>
      <c r="H45" s="2"/>
      <c r="I45" s="2"/>
      <c r="J45" s="2"/>
      <c r="K45" s="3"/>
      <c r="L45" s="3"/>
      <c r="M45" s="432" t="s">
        <v>293</v>
      </c>
      <c r="N45" s="428">
        <f>SUM(N41:N44)</f>
        <v>0</v>
      </c>
      <c r="O45" s="428">
        <f t="shared" ref="O45:S45" si="21">SUM(O41:O44)</f>
        <v>0</v>
      </c>
      <c r="P45" s="428">
        <f t="shared" si="21"/>
        <v>0</v>
      </c>
      <c r="Q45" s="428">
        <f t="shared" si="21"/>
        <v>0</v>
      </c>
      <c r="R45" s="428">
        <f t="shared" si="21"/>
        <v>0</v>
      </c>
      <c r="S45" s="428">
        <f t="shared" si="21"/>
        <v>0</v>
      </c>
      <c r="T45" s="428">
        <f>SUM(T41:T44)</f>
        <v>0</v>
      </c>
      <c r="U45" s="428" t="e">
        <f>SUM(U41:U44)</f>
        <v>#DIV/0!</v>
      </c>
      <c r="V45" s="428" t="e">
        <f>SUM(V41:V44)</f>
        <v>#DIV/0!</v>
      </c>
    </row>
    <row r="46" spans="3:22" ht="15.75" x14ac:dyDescent="0.25">
      <c r="C46" s="430" t="s">
        <v>300</v>
      </c>
      <c r="D46" s="146"/>
      <c r="E46" s="146"/>
      <c r="F46" s="149" t="e">
        <f t="shared" si="17"/>
        <v>#DIV/0!</v>
      </c>
      <c r="G46" s="149" t="e">
        <f t="shared" si="18"/>
        <v>#DIV/0!</v>
      </c>
      <c r="H46" s="2"/>
      <c r="I46" s="2"/>
      <c r="J46" s="2"/>
      <c r="K46" s="3"/>
      <c r="L46" s="3"/>
      <c r="M46" s="2"/>
      <c r="N46" s="3"/>
      <c r="O46" s="3"/>
      <c r="P46" s="27"/>
      <c r="Q46" s="2"/>
    </row>
    <row r="47" spans="3:22" ht="16.5" thickBot="1" x14ac:dyDescent="0.3">
      <c r="C47" s="433" t="s">
        <v>302</v>
      </c>
      <c r="D47" s="147"/>
      <c r="E47" s="147"/>
      <c r="F47" s="149" t="e">
        <f t="shared" si="17"/>
        <v>#DIV/0!</v>
      </c>
      <c r="G47" s="149" t="e">
        <f t="shared" si="18"/>
        <v>#DIV/0!</v>
      </c>
      <c r="H47" s="2"/>
      <c r="I47" s="2"/>
      <c r="J47" s="2"/>
      <c r="K47" s="3"/>
      <c r="L47" s="3"/>
      <c r="M47" s="2"/>
      <c r="N47" s="3"/>
      <c r="O47" s="3"/>
      <c r="P47" s="27"/>
      <c r="Q47" s="2"/>
    </row>
    <row r="48" spans="3:22" ht="17.25" thickBot="1" x14ac:dyDescent="0.3">
      <c r="C48" s="432" t="s">
        <v>292</v>
      </c>
      <c r="D48" s="428">
        <f>SUM(D41:D47)</f>
        <v>0</v>
      </c>
      <c r="E48" s="428">
        <f t="shared" ref="E48:G48" si="22">SUM(E41:E47)</f>
        <v>0</v>
      </c>
      <c r="F48" s="428" t="e">
        <f t="shared" si="22"/>
        <v>#DIV/0!</v>
      </c>
      <c r="G48" s="428" t="e">
        <f t="shared" si="22"/>
        <v>#DIV/0!</v>
      </c>
      <c r="H48" s="2"/>
      <c r="I48" s="2"/>
      <c r="J48" s="2"/>
      <c r="K48" s="3"/>
      <c r="L48" s="3"/>
      <c r="M48" s="2"/>
      <c r="N48" s="3"/>
      <c r="O48" s="3"/>
      <c r="P48" s="27"/>
      <c r="Q48" s="2"/>
    </row>
    <row r="49" spans="3:17" ht="15" x14ac:dyDescent="0.2">
      <c r="C49" s="16"/>
      <c r="D49" s="2"/>
      <c r="E49" s="2"/>
      <c r="F49" s="27"/>
      <c r="G49" s="2"/>
      <c r="H49" s="2"/>
      <c r="I49" s="27"/>
      <c r="J49" s="27"/>
      <c r="K49" s="2"/>
      <c r="L49" s="2"/>
      <c r="M49" s="2"/>
      <c r="N49" s="3"/>
      <c r="O49" s="3"/>
      <c r="P49" s="27"/>
      <c r="Q49" s="2"/>
    </row>
  </sheetData>
  <mergeCells count="39">
    <mergeCell ref="R39:R40"/>
    <mergeCell ref="S39:S40"/>
    <mergeCell ref="T39:T40"/>
    <mergeCell ref="U39:U40"/>
    <mergeCell ref="V39:V40"/>
    <mergeCell ref="B8:B9"/>
    <mergeCell ref="C8:C9"/>
    <mergeCell ref="D8:F8"/>
    <mergeCell ref="G8:I8"/>
    <mergeCell ref="J8:J9"/>
    <mergeCell ref="I7:J7"/>
    <mergeCell ref="D6:J6"/>
    <mergeCell ref="N1:T1"/>
    <mergeCell ref="N2:T2"/>
    <mergeCell ref="N3:T3"/>
    <mergeCell ref="N4:T4"/>
    <mergeCell ref="N5:T5"/>
    <mergeCell ref="N6:T6"/>
    <mergeCell ref="S7:T7"/>
    <mergeCell ref="D1:J1"/>
    <mergeCell ref="D2:J2"/>
    <mergeCell ref="D3:J3"/>
    <mergeCell ref="D4:J4"/>
    <mergeCell ref="D5:J5"/>
    <mergeCell ref="L8:L9"/>
    <mergeCell ref="M8:M9"/>
    <mergeCell ref="N8:P8"/>
    <mergeCell ref="Q8:S8"/>
    <mergeCell ref="T8:T9"/>
    <mergeCell ref="C39:C40"/>
    <mergeCell ref="D39:D40"/>
    <mergeCell ref="E39:E40"/>
    <mergeCell ref="F39:F40"/>
    <mergeCell ref="G39:G40"/>
    <mergeCell ref="M39:M40"/>
    <mergeCell ref="N39:N40"/>
    <mergeCell ref="O39:O40"/>
    <mergeCell ref="P39:P40"/>
    <mergeCell ref="Q39:Q40"/>
  </mergeCells>
  <phoneticPr fontId="25" type="noConversion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52"/>
  <sheetViews>
    <sheetView topLeftCell="A78" zoomScale="90" zoomScaleNormal="90" workbookViewId="0">
      <selection activeCell="W29" sqref="W29"/>
    </sheetView>
  </sheetViews>
  <sheetFormatPr baseColWidth="10" defaultRowHeight="15" x14ac:dyDescent="0.25"/>
  <cols>
    <col min="1" max="1" width="4.140625" customWidth="1"/>
    <col min="2" max="2" width="19.42578125" customWidth="1"/>
    <col min="3" max="3" width="58" customWidth="1"/>
    <col min="4" max="4" width="17.42578125" customWidth="1"/>
    <col min="5" max="5" width="14.140625" customWidth="1"/>
    <col min="6" max="6" width="14" style="58" customWidth="1"/>
    <col min="7" max="7" width="14.7109375" customWidth="1"/>
    <col min="8" max="8" width="13.7109375" customWidth="1"/>
    <col min="9" max="9" width="14.28515625" style="58" customWidth="1"/>
    <col min="10" max="10" width="11.7109375" style="58" customWidth="1"/>
    <col min="11" max="11" width="11.42578125" customWidth="1"/>
    <col min="12" max="12" width="12" customWidth="1"/>
    <col min="13" max="13" width="54.140625" customWidth="1"/>
    <col min="14" max="14" width="15.140625" customWidth="1"/>
    <col min="15" max="15" width="15" customWidth="1"/>
    <col min="16" max="16" width="15.140625" style="58" customWidth="1"/>
    <col min="17" max="17" width="14.7109375" customWidth="1"/>
    <col min="18" max="18" width="15.140625" customWidth="1"/>
    <col min="19" max="19" width="15.42578125" customWidth="1"/>
    <col min="20" max="20" width="15.7109375" customWidth="1"/>
    <col min="21" max="22" width="13" style="59" bestFit="1" customWidth="1"/>
  </cols>
  <sheetData>
    <row r="1" spans="2:22" ht="18.75" x14ac:dyDescent="0.3">
      <c r="D1" s="511" t="s">
        <v>72</v>
      </c>
      <c r="E1" s="511"/>
      <c r="F1" s="511"/>
      <c r="G1" s="511"/>
      <c r="H1" s="511"/>
      <c r="I1" s="511"/>
      <c r="J1" s="511"/>
      <c r="N1" s="492" t="s">
        <v>70</v>
      </c>
      <c r="O1" s="492"/>
      <c r="P1" s="492"/>
      <c r="Q1" s="492"/>
      <c r="R1" s="492"/>
      <c r="S1" s="492"/>
      <c r="T1" s="492"/>
    </row>
    <row r="2" spans="2:22" ht="18.75" x14ac:dyDescent="0.3">
      <c r="D2" s="512" t="s">
        <v>20</v>
      </c>
      <c r="E2" s="512"/>
      <c r="F2" s="512"/>
      <c r="G2" s="512"/>
      <c r="H2" s="512"/>
      <c r="I2" s="512"/>
      <c r="J2" s="512"/>
      <c r="K2" s="60"/>
      <c r="N2" s="492" t="s">
        <v>10</v>
      </c>
      <c r="O2" s="492"/>
      <c r="P2" s="492"/>
      <c r="Q2" s="492"/>
      <c r="R2" s="492"/>
      <c r="S2" s="492"/>
      <c r="T2" s="492"/>
    </row>
    <row r="3" spans="2:22" ht="18.75" x14ac:dyDescent="0.3">
      <c r="D3" s="512" t="s">
        <v>19</v>
      </c>
      <c r="E3" s="512"/>
      <c r="F3" s="512"/>
      <c r="G3" s="512"/>
      <c r="H3" s="512"/>
      <c r="I3" s="512"/>
      <c r="J3" s="512"/>
      <c r="K3" s="60"/>
      <c r="L3" s="59"/>
      <c r="N3" s="492" t="s">
        <v>19</v>
      </c>
      <c r="O3" s="492"/>
      <c r="P3" s="492"/>
      <c r="Q3" s="492"/>
      <c r="R3" s="492"/>
      <c r="S3" s="492"/>
      <c r="T3" s="492"/>
    </row>
    <row r="4" spans="2:22" ht="18.75" x14ac:dyDescent="0.3">
      <c r="D4" s="512" t="s">
        <v>22</v>
      </c>
      <c r="E4" s="512"/>
      <c r="F4" s="512"/>
      <c r="G4" s="512"/>
      <c r="H4" s="512"/>
      <c r="I4" s="512"/>
      <c r="J4" s="512"/>
      <c r="K4" s="61"/>
      <c r="N4" s="492" t="s">
        <v>28</v>
      </c>
      <c r="O4" s="492"/>
      <c r="P4" s="492"/>
      <c r="Q4" s="492"/>
      <c r="R4" s="492"/>
      <c r="S4" s="492"/>
      <c r="T4" s="492"/>
    </row>
    <row r="5" spans="2:22" ht="18.75" x14ac:dyDescent="0.3">
      <c r="D5" s="512" t="s">
        <v>73</v>
      </c>
      <c r="E5" s="512"/>
      <c r="F5" s="512"/>
      <c r="G5" s="512"/>
      <c r="H5" s="512"/>
      <c r="I5" s="512"/>
      <c r="J5" s="512"/>
      <c r="K5" s="60"/>
      <c r="N5" s="492" t="s">
        <v>71</v>
      </c>
      <c r="O5" s="492"/>
      <c r="P5" s="492"/>
      <c r="Q5" s="492"/>
      <c r="R5" s="492"/>
      <c r="S5" s="492"/>
      <c r="T5" s="492"/>
    </row>
    <row r="6" spans="2:22" ht="18.75" x14ac:dyDescent="0.3">
      <c r="D6" s="510" t="s">
        <v>219</v>
      </c>
      <c r="E6" s="510"/>
      <c r="F6" s="510"/>
      <c r="G6" s="510"/>
      <c r="H6" s="510"/>
      <c r="I6" s="510"/>
      <c r="J6" s="510"/>
      <c r="K6" s="62"/>
      <c r="N6" s="492" t="s">
        <v>218</v>
      </c>
      <c r="O6" s="492"/>
      <c r="P6" s="492"/>
      <c r="Q6" s="492"/>
      <c r="R6" s="492"/>
      <c r="S6" s="492"/>
      <c r="T6" s="492"/>
    </row>
    <row r="7" spans="2:22" ht="15.75" thickBot="1" x14ac:dyDescent="0.3">
      <c r="D7" s="63"/>
      <c r="E7" s="63"/>
      <c r="H7" s="63"/>
      <c r="I7" s="520" t="s">
        <v>30</v>
      </c>
      <c r="J7" s="520"/>
      <c r="N7" s="59"/>
      <c r="O7" s="59"/>
      <c r="P7" s="64"/>
      <c r="Q7" s="59"/>
      <c r="R7" s="59"/>
      <c r="S7" s="521" t="s">
        <v>26</v>
      </c>
      <c r="T7" s="520"/>
    </row>
    <row r="8" spans="2:22" ht="44.25" customHeight="1" thickBot="1" x14ac:dyDescent="0.3">
      <c r="B8" s="513" t="s">
        <v>41</v>
      </c>
      <c r="C8" s="513" t="s">
        <v>166</v>
      </c>
      <c r="D8" s="515" t="s">
        <v>0</v>
      </c>
      <c r="E8" s="515"/>
      <c r="F8" s="516"/>
      <c r="G8" s="517" t="s">
        <v>76</v>
      </c>
      <c r="H8" s="515"/>
      <c r="I8" s="516"/>
      <c r="J8" s="518" t="s">
        <v>79</v>
      </c>
      <c r="K8" s="230"/>
      <c r="L8" s="476" t="s">
        <v>41</v>
      </c>
      <c r="M8" s="476" t="s">
        <v>166</v>
      </c>
      <c r="N8" s="486" t="s">
        <v>0</v>
      </c>
      <c r="O8" s="486"/>
      <c r="P8" s="487"/>
      <c r="Q8" s="485" t="s">
        <v>121</v>
      </c>
      <c r="R8" s="486"/>
      <c r="S8" s="487"/>
      <c r="T8" s="478" t="s">
        <v>79</v>
      </c>
    </row>
    <row r="9" spans="2:22" ht="48" thickBot="1" x14ac:dyDescent="0.3">
      <c r="B9" s="514"/>
      <c r="C9" s="514"/>
      <c r="D9" s="238" t="s">
        <v>74</v>
      </c>
      <c r="E9" s="239" t="s">
        <v>75</v>
      </c>
      <c r="F9" s="238" t="s">
        <v>77</v>
      </c>
      <c r="G9" s="238" t="s">
        <v>74</v>
      </c>
      <c r="H9" s="239" t="s">
        <v>75</v>
      </c>
      <c r="I9" s="240" t="s">
        <v>78</v>
      </c>
      <c r="J9" s="519"/>
      <c r="K9" s="241"/>
      <c r="L9" s="477"/>
      <c r="M9" s="477"/>
      <c r="N9" s="139" t="s">
        <v>74</v>
      </c>
      <c r="O9" s="140" t="s">
        <v>75</v>
      </c>
      <c r="P9" s="139" t="s">
        <v>77</v>
      </c>
      <c r="Q9" s="139" t="s">
        <v>74</v>
      </c>
      <c r="R9" s="140" t="s">
        <v>75</v>
      </c>
      <c r="S9" s="139" t="s">
        <v>78</v>
      </c>
      <c r="T9" s="479"/>
    </row>
    <row r="10" spans="2:22" s="65" customFormat="1" ht="15.75" x14ac:dyDescent="0.25">
      <c r="B10" s="459">
        <v>1</v>
      </c>
      <c r="C10" s="460" t="s">
        <v>31</v>
      </c>
      <c r="D10" s="461">
        <f>+D11+D15+D26</f>
        <v>0</v>
      </c>
      <c r="E10" s="461">
        <f>+E11+E15+E26</f>
        <v>0</v>
      </c>
      <c r="F10" s="462" t="e">
        <f>(E10-D10)/D10</f>
        <v>#DIV/0!</v>
      </c>
      <c r="G10" s="461">
        <f t="shared" ref="G10:H10" si="0">+G11+G15+G26</f>
        <v>0</v>
      </c>
      <c r="H10" s="461">
        <f t="shared" si="0"/>
        <v>0</v>
      </c>
      <c r="I10" s="463" t="e">
        <f t="shared" ref="I10:I20" si="1">(H10-G10)/G10</f>
        <v>#DIV/0!</v>
      </c>
      <c r="J10" s="464" t="e">
        <f>H10/E10</f>
        <v>#DIV/0!</v>
      </c>
      <c r="K10" s="68"/>
      <c r="L10" s="23">
        <v>2</v>
      </c>
      <c r="M10" s="133" t="s">
        <v>122</v>
      </c>
      <c r="N10" s="44">
        <f>+N11+N20+N25</f>
        <v>0</v>
      </c>
      <c r="O10" s="44">
        <f>+O11+O20+O25</f>
        <v>0</v>
      </c>
      <c r="P10" s="134" t="e">
        <f>(O10-N10)/N10</f>
        <v>#DIV/0!</v>
      </c>
      <c r="Q10" s="44">
        <f>+Q11+Q20+Q25</f>
        <v>0</v>
      </c>
      <c r="R10" s="44">
        <f>+R11+R20+R25</f>
        <v>0</v>
      </c>
      <c r="S10" s="24" t="e">
        <f>(R10-Q10)/Q10</f>
        <v>#DIV/0!</v>
      </c>
      <c r="T10" s="135" t="e">
        <f>R10/O10</f>
        <v>#DIV/0!</v>
      </c>
      <c r="U10" s="70"/>
      <c r="V10" s="70"/>
    </row>
    <row r="11" spans="2:22" ht="15.75" x14ac:dyDescent="0.25">
      <c r="B11" s="302" t="s">
        <v>199</v>
      </c>
      <c r="C11" s="303" t="s">
        <v>32</v>
      </c>
      <c r="D11" s="304">
        <f>+D12+D13+D14</f>
        <v>0</v>
      </c>
      <c r="E11" s="304">
        <f>+E12+E13+E14</f>
        <v>0</v>
      </c>
      <c r="F11" s="305" t="e">
        <f>(E11-D11)/D11</f>
        <v>#DIV/0!</v>
      </c>
      <c r="G11" s="304">
        <f t="shared" ref="G11:H11" si="2">+G12+G13+G14</f>
        <v>0</v>
      </c>
      <c r="H11" s="304">
        <f t="shared" si="2"/>
        <v>0</v>
      </c>
      <c r="I11" s="306" t="e">
        <f t="shared" si="1"/>
        <v>#DIV/0!</v>
      </c>
      <c r="J11" s="307" t="e">
        <f>H11/E11</f>
        <v>#DIV/0!</v>
      </c>
      <c r="K11" s="72"/>
      <c r="L11" s="223" t="s">
        <v>39</v>
      </c>
      <c r="M11" s="224" t="s">
        <v>16</v>
      </c>
      <c r="N11" s="225">
        <f>+N12+N13+N14+N17+N19</f>
        <v>0</v>
      </c>
      <c r="O11" s="225">
        <f>+O12+O13+O14+O17+O19</f>
        <v>0</v>
      </c>
      <c r="P11" s="226" t="e">
        <f t="shared" ref="P11:P37" si="3">(O11-N11)/N11</f>
        <v>#DIV/0!</v>
      </c>
      <c r="Q11" s="225">
        <f>+Q12+Q13+Q14+Q17+Q19</f>
        <v>0</v>
      </c>
      <c r="R11" s="225">
        <f>+R12+R13+R14+R17+R19</f>
        <v>0</v>
      </c>
      <c r="S11" s="227" t="e">
        <f t="shared" ref="S11:S32" si="4">(R11-Q11)/Q11</f>
        <v>#DIV/0!</v>
      </c>
      <c r="T11" s="228" t="e">
        <f t="shared" ref="T11:T32" si="5">R11/O11</f>
        <v>#DIV/0!</v>
      </c>
    </row>
    <row r="12" spans="2:22" ht="15.75" x14ac:dyDescent="0.25">
      <c r="B12" s="85" t="s">
        <v>200</v>
      </c>
      <c r="C12" s="87" t="s">
        <v>201</v>
      </c>
      <c r="D12" s="296"/>
      <c r="E12" s="296"/>
      <c r="F12" s="96" t="e">
        <f t="shared" ref="F12:F14" si="6">(E12-D12)/D12</f>
        <v>#DIV/0!</v>
      </c>
      <c r="G12" s="296"/>
      <c r="H12" s="296"/>
      <c r="I12" s="75" t="e">
        <f t="shared" si="1"/>
        <v>#DIV/0!</v>
      </c>
      <c r="J12" s="104" t="e">
        <f t="shared" ref="J12:J14" si="7">H12/E12</f>
        <v>#DIV/0!</v>
      </c>
      <c r="K12" s="74"/>
      <c r="L12" s="17" t="s">
        <v>2</v>
      </c>
      <c r="M12" s="29" t="s">
        <v>11</v>
      </c>
      <c r="N12" s="40"/>
      <c r="O12" s="40"/>
      <c r="P12" s="22" t="e">
        <f t="shared" si="3"/>
        <v>#DIV/0!</v>
      </c>
      <c r="Q12" s="40"/>
      <c r="R12" s="40"/>
      <c r="S12" s="25" t="e">
        <f t="shared" si="4"/>
        <v>#DIV/0!</v>
      </c>
      <c r="T12" s="51" t="e">
        <f t="shared" si="5"/>
        <v>#DIV/0!</v>
      </c>
    </row>
    <row r="13" spans="2:22" ht="15.75" x14ac:dyDescent="0.25">
      <c r="B13" s="85" t="s">
        <v>204</v>
      </c>
      <c r="C13" s="87" t="s">
        <v>202</v>
      </c>
      <c r="D13" s="296"/>
      <c r="E13" s="296"/>
      <c r="F13" s="96" t="e">
        <f t="shared" si="6"/>
        <v>#DIV/0!</v>
      </c>
      <c r="G13" s="296"/>
      <c r="H13" s="296"/>
      <c r="I13" s="75" t="e">
        <f t="shared" si="1"/>
        <v>#DIV/0!</v>
      </c>
      <c r="J13" s="104" t="e">
        <f t="shared" si="7"/>
        <v>#DIV/0!</v>
      </c>
      <c r="K13" s="77"/>
      <c r="L13" s="33" t="s">
        <v>3</v>
      </c>
      <c r="M13" s="456" t="s">
        <v>123</v>
      </c>
      <c r="N13" s="37"/>
      <c r="O13" s="37"/>
      <c r="P13" s="49" t="e">
        <f t="shared" si="3"/>
        <v>#DIV/0!</v>
      </c>
      <c r="Q13" s="37"/>
      <c r="R13" s="37"/>
      <c r="S13" s="56" t="e">
        <f t="shared" si="4"/>
        <v>#DIV/0!</v>
      </c>
      <c r="T13" s="54" t="e">
        <f t="shared" si="5"/>
        <v>#DIV/0!</v>
      </c>
    </row>
    <row r="14" spans="2:22" ht="15.75" x14ac:dyDescent="0.25">
      <c r="B14" s="85" t="s">
        <v>205</v>
      </c>
      <c r="C14" s="298" t="s">
        <v>203</v>
      </c>
      <c r="D14" s="98"/>
      <c r="E14" s="98"/>
      <c r="F14" s="96" t="e">
        <f t="shared" si="6"/>
        <v>#DIV/0!</v>
      </c>
      <c r="G14" s="98"/>
      <c r="H14" s="98"/>
      <c r="I14" s="75" t="e">
        <f t="shared" si="1"/>
        <v>#DIV/0!</v>
      </c>
      <c r="J14" s="104" t="e">
        <f t="shared" si="7"/>
        <v>#DIV/0!</v>
      </c>
      <c r="K14" s="77"/>
      <c r="L14" s="17" t="s">
        <v>4</v>
      </c>
      <c r="M14" s="29" t="s">
        <v>93</v>
      </c>
      <c r="N14" s="40">
        <f>+N15+N16</f>
        <v>0</v>
      </c>
      <c r="O14" s="40">
        <f>+O15+O16</f>
        <v>0</v>
      </c>
      <c r="P14" s="22" t="e">
        <f t="shared" si="3"/>
        <v>#DIV/0!</v>
      </c>
      <c r="Q14" s="40">
        <f t="shared" ref="Q14:R14" si="8">+Q15+Q16</f>
        <v>0</v>
      </c>
      <c r="R14" s="40">
        <f t="shared" si="8"/>
        <v>0</v>
      </c>
      <c r="S14" s="25" t="e">
        <f t="shared" si="4"/>
        <v>#DIV/0!</v>
      </c>
      <c r="T14" s="51" t="e">
        <f t="shared" si="5"/>
        <v>#DIV/0!</v>
      </c>
    </row>
    <row r="15" spans="2:22" ht="15.75" x14ac:dyDescent="0.25">
      <c r="B15" s="302" t="s">
        <v>37</v>
      </c>
      <c r="C15" s="303" t="s">
        <v>12</v>
      </c>
      <c r="D15" s="308">
        <f>+D16</f>
        <v>0</v>
      </c>
      <c r="E15" s="308">
        <f>+E16</f>
        <v>0</v>
      </c>
      <c r="F15" s="305" t="e">
        <f>(E15-D15)/D15</f>
        <v>#DIV/0!</v>
      </c>
      <c r="G15" s="308">
        <f t="shared" ref="G15:H15" si="9">+G16</f>
        <v>0</v>
      </c>
      <c r="H15" s="308">
        <f t="shared" si="9"/>
        <v>0</v>
      </c>
      <c r="I15" s="306" t="e">
        <f t="shared" si="1"/>
        <v>#DIV/0!</v>
      </c>
      <c r="J15" s="307" t="e">
        <f>H15/E15</f>
        <v>#DIV/0!</v>
      </c>
      <c r="K15" s="77"/>
      <c r="L15" s="17" t="s">
        <v>198</v>
      </c>
      <c r="M15" s="29" t="s">
        <v>217</v>
      </c>
      <c r="N15" s="40"/>
      <c r="O15" s="40"/>
      <c r="P15" s="22" t="e">
        <f>(O15-N15)/N15</f>
        <v>#DIV/0!</v>
      </c>
      <c r="Q15" s="40"/>
      <c r="R15" s="40"/>
      <c r="S15" s="25" t="e">
        <f>(R15-Q15)/Q15</f>
        <v>#DIV/0!</v>
      </c>
      <c r="T15" s="51" t="e">
        <f>R15/O15</f>
        <v>#DIV/0!</v>
      </c>
    </row>
    <row r="16" spans="2:22" ht="31.5" x14ac:dyDescent="0.25">
      <c r="B16" s="73" t="s">
        <v>82</v>
      </c>
      <c r="C16" s="86" t="s">
        <v>210</v>
      </c>
      <c r="D16" s="76">
        <f>+D17+D20</f>
        <v>0</v>
      </c>
      <c r="E16" s="76">
        <f>+E17+E20</f>
        <v>0</v>
      </c>
      <c r="F16" s="95" t="e">
        <f>(E16-D16)/D16</f>
        <v>#DIV/0!</v>
      </c>
      <c r="G16" s="76">
        <f t="shared" ref="G16:H16" si="10">+G17+G20</f>
        <v>0</v>
      </c>
      <c r="H16" s="76">
        <f t="shared" si="10"/>
        <v>0</v>
      </c>
      <c r="I16" s="71" t="e">
        <f t="shared" si="1"/>
        <v>#DIV/0!</v>
      </c>
      <c r="J16" s="103" t="e">
        <f>H16/E16</f>
        <v>#DIV/0!</v>
      </c>
      <c r="K16" s="77"/>
      <c r="L16" s="17" t="s">
        <v>126</v>
      </c>
      <c r="M16" s="29" t="s">
        <v>127</v>
      </c>
      <c r="N16" s="40"/>
      <c r="O16" s="40"/>
      <c r="P16" s="22" t="e">
        <f t="shared" si="3"/>
        <v>#DIV/0!</v>
      </c>
      <c r="Q16" s="40"/>
      <c r="R16" s="40"/>
      <c r="S16" s="25" t="e">
        <f t="shared" si="4"/>
        <v>#DIV/0!</v>
      </c>
      <c r="T16" s="51" t="e">
        <f t="shared" si="5"/>
        <v>#DIV/0!</v>
      </c>
    </row>
    <row r="17" spans="1:20" customFormat="1" ht="15.75" x14ac:dyDescent="0.25">
      <c r="B17" s="73" t="s">
        <v>181</v>
      </c>
      <c r="C17" s="232" t="s">
        <v>182</v>
      </c>
      <c r="D17" s="299">
        <f>+D18+D19</f>
        <v>0</v>
      </c>
      <c r="E17" s="299">
        <f>+E18+E19</f>
        <v>0</v>
      </c>
      <c r="F17" s="95" t="e">
        <f>(E17-D17)/D17</f>
        <v>#DIV/0!</v>
      </c>
      <c r="G17" s="299">
        <f t="shared" ref="G17:H17" si="11">+G18+G19</f>
        <v>0</v>
      </c>
      <c r="H17" s="299">
        <f t="shared" si="11"/>
        <v>0</v>
      </c>
      <c r="I17" s="71" t="e">
        <f t="shared" si="1"/>
        <v>#DIV/0!</v>
      </c>
      <c r="J17" s="103" t="e">
        <f>H17/E17</f>
        <v>#DIV/0!</v>
      </c>
      <c r="K17" s="77"/>
      <c r="L17" s="33" t="s">
        <v>136</v>
      </c>
      <c r="M17" s="151" t="s">
        <v>137</v>
      </c>
      <c r="N17" s="37">
        <f>+N18</f>
        <v>0</v>
      </c>
      <c r="O17" s="37">
        <f>+O18</f>
        <v>0</v>
      </c>
      <c r="P17" s="49" t="e">
        <f t="shared" si="3"/>
        <v>#DIV/0!</v>
      </c>
      <c r="Q17" s="37">
        <f t="shared" ref="Q17:R17" si="12">+Q18</f>
        <v>0</v>
      </c>
      <c r="R17" s="37">
        <f t="shared" si="12"/>
        <v>0</v>
      </c>
      <c r="S17" s="56" t="e">
        <f t="shared" si="4"/>
        <v>#DIV/0!</v>
      </c>
      <c r="T17" s="54" t="e">
        <f t="shared" si="5"/>
        <v>#DIV/0!</v>
      </c>
    </row>
    <row r="18" spans="1:20" customFormat="1" ht="15.75" x14ac:dyDescent="0.25">
      <c r="B18" s="73" t="s">
        <v>183</v>
      </c>
      <c r="C18" s="260" t="s">
        <v>184</v>
      </c>
      <c r="D18" s="98"/>
      <c r="E18" s="98"/>
      <c r="F18" s="96" t="e">
        <f>(G18-D18)/D18</f>
        <v>#DIV/0!</v>
      </c>
      <c r="G18" s="98"/>
      <c r="H18" s="98"/>
      <c r="I18" s="75" t="e">
        <f t="shared" si="1"/>
        <v>#DIV/0!</v>
      </c>
      <c r="J18" s="104" t="e">
        <f>H18/G18</f>
        <v>#DIV/0!</v>
      </c>
      <c r="K18" s="77"/>
      <c r="L18" s="19" t="s">
        <v>138</v>
      </c>
      <c r="M18" s="30" t="s">
        <v>139</v>
      </c>
      <c r="N18" s="38"/>
      <c r="O18" s="38"/>
      <c r="P18" s="48" t="e">
        <f t="shared" si="3"/>
        <v>#DIV/0!</v>
      </c>
      <c r="Q18" s="38"/>
      <c r="R18" s="38"/>
      <c r="S18" s="55" t="e">
        <f t="shared" si="4"/>
        <v>#DIV/0!</v>
      </c>
      <c r="T18" s="53" t="e">
        <f t="shared" si="5"/>
        <v>#DIV/0!</v>
      </c>
    </row>
    <row r="19" spans="1:20" customFormat="1" ht="39" customHeight="1" x14ac:dyDescent="0.25">
      <c r="B19" s="73" t="s">
        <v>185</v>
      </c>
      <c r="C19" s="260" t="s">
        <v>186</v>
      </c>
      <c r="D19" s="79"/>
      <c r="E19" s="79"/>
      <c r="F19" s="96" t="e">
        <f t="shared" ref="F19:F25" si="13">(E19-D19)/D19</f>
        <v>#DIV/0!</v>
      </c>
      <c r="G19" s="79"/>
      <c r="H19" s="79"/>
      <c r="I19" s="75" t="e">
        <f t="shared" si="1"/>
        <v>#DIV/0!</v>
      </c>
      <c r="J19" s="104" t="e">
        <f t="shared" ref="J19:J20" si="14">H19/E19</f>
        <v>#DIV/0!</v>
      </c>
      <c r="K19" s="82"/>
      <c r="L19" s="17" t="s">
        <v>142</v>
      </c>
      <c r="M19" s="151" t="s">
        <v>143</v>
      </c>
      <c r="N19" s="37"/>
      <c r="O19" s="37"/>
      <c r="P19" s="49" t="e">
        <f t="shared" si="3"/>
        <v>#DIV/0!</v>
      </c>
      <c r="Q19" s="37"/>
      <c r="R19" s="37"/>
      <c r="S19" s="56" t="e">
        <f t="shared" si="4"/>
        <v>#DIV/0!</v>
      </c>
      <c r="T19" s="54" t="e">
        <f t="shared" si="5"/>
        <v>#DIV/0!</v>
      </c>
    </row>
    <row r="20" spans="1:20" customFormat="1" ht="24" customHeight="1" x14ac:dyDescent="0.25">
      <c r="B20" s="73" t="s">
        <v>92</v>
      </c>
      <c r="C20" s="232" t="s">
        <v>93</v>
      </c>
      <c r="D20" s="83">
        <f>+D21+D25</f>
        <v>0</v>
      </c>
      <c r="E20" s="83">
        <f>+E21+E25</f>
        <v>0</v>
      </c>
      <c r="F20" s="96" t="e">
        <f t="shared" si="13"/>
        <v>#DIV/0!</v>
      </c>
      <c r="G20" s="83">
        <f t="shared" ref="G20:H20" si="15">+G21+G25</f>
        <v>0</v>
      </c>
      <c r="H20" s="83">
        <f t="shared" si="15"/>
        <v>0</v>
      </c>
      <c r="I20" s="75" t="e">
        <f t="shared" si="1"/>
        <v>#DIV/0!</v>
      </c>
      <c r="J20" s="104" t="e">
        <f t="shared" si="14"/>
        <v>#DIV/0!</v>
      </c>
      <c r="K20" s="77"/>
      <c r="L20" s="223" t="s">
        <v>27</v>
      </c>
      <c r="M20" s="224" t="s">
        <v>144</v>
      </c>
      <c r="N20" s="225">
        <f>+N21</f>
        <v>0</v>
      </c>
      <c r="O20" s="225">
        <f>+O21</f>
        <v>0</v>
      </c>
      <c r="P20" s="226" t="e">
        <f t="shared" si="3"/>
        <v>#DIV/0!</v>
      </c>
      <c r="Q20" s="225">
        <f t="shared" ref="Q20:R20" si="16">+Q21</f>
        <v>0</v>
      </c>
      <c r="R20" s="225">
        <f t="shared" si="16"/>
        <v>0</v>
      </c>
      <c r="S20" s="227" t="e">
        <f t="shared" si="4"/>
        <v>#DIV/0!</v>
      </c>
      <c r="T20" s="228" t="e">
        <f t="shared" si="5"/>
        <v>#DIV/0!</v>
      </c>
    </row>
    <row r="21" spans="1:20" customFormat="1" ht="15.75" x14ac:dyDescent="0.25">
      <c r="B21" s="248" t="s">
        <v>110</v>
      </c>
      <c r="C21" s="263" t="s">
        <v>192</v>
      </c>
      <c r="D21" s="80">
        <f>+D22+D23+D24</f>
        <v>0</v>
      </c>
      <c r="E21" s="80">
        <f>+E22+E23+E24</f>
        <v>0</v>
      </c>
      <c r="F21" s="100" t="e">
        <f>(E21-D21)/D21</f>
        <v>#DIV/0!</v>
      </c>
      <c r="G21" s="80">
        <f t="shared" ref="G21:H21" si="17">+G22+G23+G24</f>
        <v>0</v>
      </c>
      <c r="H21" s="80">
        <f t="shared" si="17"/>
        <v>0</v>
      </c>
      <c r="I21" s="81" t="e">
        <f>(H21-G21)/G21</f>
        <v>#DIV/0!</v>
      </c>
      <c r="J21" s="105" t="e">
        <f>H21/E21</f>
        <v>#DIV/0!</v>
      </c>
      <c r="K21" s="77"/>
      <c r="L21" s="17" t="s">
        <v>5</v>
      </c>
      <c r="M21" s="29" t="s">
        <v>175</v>
      </c>
      <c r="N21" s="40">
        <f>+N22+N23+N24</f>
        <v>0</v>
      </c>
      <c r="O21" s="40">
        <f>+O22+O23+O24</f>
        <v>0</v>
      </c>
      <c r="P21" s="22" t="e">
        <f t="shared" si="3"/>
        <v>#DIV/0!</v>
      </c>
      <c r="Q21" s="40">
        <f t="shared" ref="Q21:R21" si="18">+Q22+Q23+Q24</f>
        <v>0</v>
      </c>
      <c r="R21" s="40">
        <f t="shared" si="18"/>
        <v>0</v>
      </c>
      <c r="S21" s="25" t="e">
        <f t="shared" si="4"/>
        <v>#DIV/0!</v>
      </c>
      <c r="T21" s="51" t="e">
        <f t="shared" si="5"/>
        <v>#DIV/0!</v>
      </c>
    </row>
    <row r="22" spans="1:20" customFormat="1" ht="15.75" x14ac:dyDescent="0.25">
      <c r="B22" s="259" t="s">
        <v>188</v>
      </c>
      <c r="C22" s="260" t="s">
        <v>187</v>
      </c>
      <c r="D22" s="79"/>
      <c r="E22" s="79"/>
      <c r="F22" s="96" t="e">
        <f t="shared" si="13"/>
        <v>#DIV/0!</v>
      </c>
      <c r="G22" s="79"/>
      <c r="H22" s="79"/>
      <c r="I22" s="75" t="e">
        <f t="shared" ref="I22:I24" si="19">(H22-G22)/G22</f>
        <v>#DIV/0!</v>
      </c>
      <c r="J22" s="104" t="e">
        <f t="shared" ref="J22:J24" si="20">H22/E22</f>
        <v>#DIV/0!</v>
      </c>
      <c r="K22" s="77"/>
      <c r="L22" s="18" t="s">
        <v>145</v>
      </c>
      <c r="M22" s="31" t="s">
        <v>146</v>
      </c>
      <c r="N22" s="39"/>
      <c r="O22" s="39"/>
      <c r="P22" s="21" t="e">
        <f t="shared" si="3"/>
        <v>#DIV/0!</v>
      </c>
      <c r="Q22" s="39"/>
      <c r="R22" s="39"/>
      <c r="S22" s="20" t="e">
        <f t="shared" si="4"/>
        <v>#DIV/0!</v>
      </c>
      <c r="T22" s="52" t="e">
        <f t="shared" si="5"/>
        <v>#DIV/0!</v>
      </c>
    </row>
    <row r="23" spans="1:20" customFormat="1" ht="15.75" x14ac:dyDescent="0.25">
      <c r="B23" s="259" t="s">
        <v>189</v>
      </c>
      <c r="C23" s="260" t="s">
        <v>190</v>
      </c>
      <c r="D23" s="79"/>
      <c r="E23" s="79"/>
      <c r="F23" s="96" t="e">
        <f t="shared" si="13"/>
        <v>#DIV/0!</v>
      </c>
      <c r="G23" s="79"/>
      <c r="H23" s="79"/>
      <c r="I23" s="75" t="e">
        <f t="shared" si="19"/>
        <v>#DIV/0!</v>
      </c>
      <c r="J23" s="104" t="e">
        <f t="shared" si="20"/>
        <v>#DIV/0!</v>
      </c>
      <c r="K23" s="77"/>
      <c r="L23" s="18" t="s">
        <v>147</v>
      </c>
      <c r="M23" s="31" t="s">
        <v>18</v>
      </c>
      <c r="N23" s="39"/>
      <c r="O23" s="39"/>
      <c r="P23" s="21" t="e">
        <f t="shared" si="3"/>
        <v>#DIV/0!</v>
      </c>
      <c r="Q23" s="39"/>
      <c r="R23" s="39"/>
      <c r="S23" s="20" t="e">
        <f t="shared" si="4"/>
        <v>#DIV/0!</v>
      </c>
      <c r="T23" s="52" t="e">
        <f t="shared" si="5"/>
        <v>#DIV/0!</v>
      </c>
    </row>
    <row r="24" spans="1:20" customFormat="1" ht="23.25" customHeight="1" x14ac:dyDescent="0.25">
      <c r="B24" s="259" t="s">
        <v>191</v>
      </c>
      <c r="C24" s="231" t="s">
        <v>206</v>
      </c>
      <c r="D24" s="79"/>
      <c r="E24" s="79"/>
      <c r="F24" s="96" t="e">
        <f t="shared" si="13"/>
        <v>#DIV/0!</v>
      </c>
      <c r="G24" s="79"/>
      <c r="H24" s="79"/>
      <c r="I24" s="75" t="e">
        <f t="shared" si="19"/>
        <v>#DIV/0!</v>
      </c>
      <c r="J24" s="104" t="e">
        <f t="shared" si="20"/>
        <v>#DIV/0!</v>
      </c>
      <c r="K24" s="77"/>
      <c r="L24" s="18" t="s">
        <v>176</v>
      </c>
      <c r="M24" s="31" t="s">
        <v>177</v>
      </c>
      <c r="N24" s="39"/>
      <c r="O24" s="39"/>
      <c r="P24" s="21"/>
      <c r="Q24" s="39"/>
      <c r="R24" s="39"/>
      <c r="S24" s="20"/>
      <c r="T24" s="52"/>
    </row>
    <row r="25" spans="1:20" customFormat="1" ht="18.75" customHeight="1" x14ac:dyDescent="0.25">
      <c r="B25" s="248" t="s">
        <v>111</v>
      </c>
      <c r="C25" s="263" t="s">
        <v>101</v>
      </c>
      <c r="D25" s="79"/>
      <c r="E25" s="79"/>
      <c r="F25" s="96" t="e">
        <f t="shared" si="13"/>
        <v>#DIV/0!</v>
      </c>
      <c r="G25" s="79"/>
      <c r="H25" s="79"/>
      <c r="I25" s="75" t="e">
        <f>(H25-G25)/G25</f>
        <v>#DIV/0!</v>
      </c>
      <c r="J25" s="104" t="e">
        <f>H25/E25</f>
        <v>#DIV/0!</v>
      </c>
      <c r="K25" s="84"/>
      <c r="L25" s="223" t="s">
        <v>25</v>
      </c>
      <c r="M25" s="224" t="s">
        <v>34</v>
      </c>
      <c r="N25" s="225">
        <f>SUM(N26:N32)</f>
        <v>0</v>
      </c>
      <c r="O25" s="225">
        <f>SUM(O26:O32)</f>
        <v>0</v>
      </c>
      <c r="P25" s="226" t="e">
        <f t="shared" si="3"/>
        <v>#DIV/0!</v>
      </c>
      <c r="Q25" s="225">
        <f>SUM(Q26:Q32)</f>
        <v>0</v>
      </c>
      <c r="R25" s="225">
        <f>SUM(R26:R32)</f>
        <v>0</v>
      </c>
      <c r="S25" s="227" t="e">
        <f t="shared" si="4"/>
        <v>#DIV/0!</v>
      </c>
      <c r="T25" s="228" t="e">
        <f t="shared" si="5"/>
        <v>#DIV/0!</v>
      </c>
    </row>
    <row r="26" spans="1:20" customFormat="1" ht="15.75" x14ac:dyDescent="0.25">
      <c r="B26" s="302" t="s">
        <v>38</v>
      </c>
      <c r="C26" s="309" t="s">
        <v>33</v>
      </c>
      <c r="D26" s="310">
        <f>+D27+D28+D29+D30+D31+D32</f>
        <v>0</v>
      </c>
      <c r="E26" s="310">
        <f>+E27+E28+E29+E30+E31+E32</f>
        <v>0</v>
      </c>
      <c r="F26" s="305" t="e">
        <f>(E26-D26)/D26</f>
        <v>#DIV/0!</v>
      </c>
      <c r="G26" s="310">
        <f t="shared" ref="G26:H26" si="21">+G27+G28+G29+G30+G31+G32</f>
        <v>0</v>
      </c>
      <c r="H26" s="310">
        <f t="shared" si="21"/>
        <v>0</v>
      </c>
      <c r="I26" s="306" t="e">
        <f>(H26-G26)/G26</f>
        <v>#DIV/0!</v>
      </c>
      <c r="J26" s="307" t="e">
        <f>H26/E26</f>
        <v>#DIV/0!</v>
      </c>
      <c r="K26" s="77"/>
      <c r="L26" s="18" t="s">
        <v>6</v>
      </c>
      <c r="M26" s="31" t="s">
        <v>11</v>
      </c>
      <c r="N26" s="39"/>
      <c r="O26" s="39"/>
      <c r="P26" s="21" t="e">
        <f t="shared" si="3"/>
        <v>#DIV/0!</v>
      </c>
      <c r="Q26" s="39"/>
      <c r="R26" s="39"/>
      <c r="S26" s="20" t="e">
        <f t="shared" si="4"/>
        <v>#DIV/0!</v>
      </c>
      <c r="T26" s="52" t="e">
        <f t="shared" si="5"/>
        <v>#DIV/0!</v>
      </c>
    </row>
    <row r="27" spans="1:20" customFormat="1" ht="15.75" x14ac:dyDescent="0.25">
      <c r="B27" s="234" t="s">
        <v>207</v>
      </c>
      <c r="C27" s="78" t="s">
        <v>208</v>
      </c>
      <c r="D27" s="79"/>
      <c r="E27" s="79"/>
      <c r="F27" s="96" t="e">
        <f>(G27-D27)/D27</f>
        <v>#DIV/0!</v>
      </c>
      <c r="G27" s="79"/>
      <c r="H27" s="79"/>
      <c r="I27" s="75" t="e">
        <f t="shared" ref="I27:I31" si="22">(H27-G27)/G27</f>
        <v>#DIV/0!</v>
      </c>
      <c r="J27" s="104" t="e">
        <f>H27/G27</f>
        <v>#DIV/0!</v>
      </c>
      <c r="K27" s="77"/>
      <c r="L27" s="18" t="s">
        <v>7</v>
      </c>
      <c r="M27" s="30" t="s">
        <v>123</v>
      </c>
      <c r="N27" s="38"/>
      <c r="O27" s="38"/>
      <c r="P27" s="48" t="e">
        <f t="shared" si="3"/>
        <v>#DIV/0!</v>
      </c>
      <c r="Q27" s="38"/>
      <c r="R27" s="38"/>
      <c r="S27" s="55" t="e">
        <f t="shared" si="4"/>
        <v>#DIV/0!</v>
      </c>
      <c r="T27" s="53" t="e">
        <f t="shared" si="5"/>
        <v>#DIV/0!</v>
      </c>
    </row>
    <row r="28" spans="1:20" customFormat="1" ht="15.75" x14ac:dyDescent="0.25">
      <c r="A28">
        <v>12</v>
      </c>
      <c r="B28" s="234" t="s">
        <v>173</v>
      </c>
      <c r="C28" s="233" t="s">
        <v>174</v>
      </c>
      <c r="D28" s="79"/>
      <c r="E28" s="79"/>
      <c r="F28" s="96" t="e">
        <f t="shared" ref="F28:F32" si="23">(E28-D28)/D28</f>
        <v>#DIV/0!</v>
      </c>
      <c r="G28" s="79"/>
      <c r="H28" s="79"/>
      <c r="I28" s="75" t="e">
        <f t="shared" si="22"/>
        <v>#DIV/0!</v>
      </c>
      <c r="J28" s="104" t="e">
        <f t="shared" ref="J28:J31" si="24">H28/E28</f>
        <v>#DIV/0!</v>
      </c>
      <c r="K28" s="84"/>
      <c r="L28" s="18" t="s">
        <v>21</v>
      </c>
      <c r="M28" s="30" t="s">
        <v>93</v>
      </c>
      <c r="N28" s="45"/>
      <c r="O28" s="45"/>
      <c r="P28" s="48" t="e">
        <f t="shared" si="3"/>
        <v>#DIV/0!</v>
      </c>
      <c r="Q28" s="45"/>
      <c r="R28" s="45"/>
      <c r="S28" s="55" t="e">
        <f t="shared" si="4"/>
        <v>#DIV/0!</v>
      </c>
      <c r="T28" s="53" t="e">
        <f t="shared" si="5"/>
        <v>#DIV/0!</v>
      </c>
    </row>
    <row r="29" spans="1:20" customFormat="1" ht="15.75" x14ac:dyDescent="0.25">
      <c r="B29" s="234" t="s">
        <v>195</v>
      </c>
      <c r="C29" s="233" t="s">
        <v>196</v>
      </c>
      <c r="D29" s="79"/>
      <c r="E29" s="79"/>
      <c r="F29" s="96" t="e">
        <f t="shared" si="23"/>
        <v>#DIV/0!</v>
      </c>
      <c r="G29" s="79"/>
      <c r="H29" s="79"/>
      <c r="I29" s="75" t="e">
        <f t="shared" si="22"/>
        <v>#DIV/0!</v>
      </c>
      <c r="J29" s="104" t="e">
        <f t="shared" si="24"/>
        <v>#DIV/0!</v>
      </c>
      <c r="K29" s="84"/>
      <c r="L29" s="18" t="s">
        <v>62</v>
      </c>
      <c r="M29" s="30" t="s">
        <v>118</v>
      </c>
      <c r="N29" s="38"/>
      <c r="O29" s="38"/>
      <c r="P29" s="48" t="e">
        <f t="shared" si="3"/>
        <v>#DIV/0!</v>
      </c>
      <c r="Q29" s="38"/>
      <c r="R29" s="38"/>
      <c r="S29" s="55" t="e">
        <f t="shared" si="4"/>
        <v>#DIV/0!</v>
      </c>
      <c r="T29" s="53" t="e">
        <f t="shared" si="5"/>
        <v>#DIV/0!</v>
      </c>
    </row>
    <row r="30" spans="1:20" customFormat="1" ht="15.75" x14ac:dyDescent="0.25">
      <c r="A30" t="s">
        <v>36</v>
      </c>
      <c r="B30" s="234" t="s">
        <v>209</v>
      </c>
      <c r="C30" s="233" t="s">
        <v>174</v>
      </c>
      <c r="D30" s="79"/>
      <c r="E30" s="79"/>
      <c r="F30" s="96" t="e">
        <f t="shared" si="23"/>
        <v>#DIV/0!</v>
      </c>
      <c r="G30" s="79"/>
      <c r="H30" s="79"/>
      <c r="I30" s="75" t="e">
        <f t="shared" si="22"/>
        <v>#DIV/0!</v>
      </c>
      <c r="J30" s="104" t="e">
        <f t="shared" si="24"/>
        <v>#DIV/0!</v>
      </c>
      <c r="K30" s="77"/>
      <c r="L30" s="18" t="s">
        <v>64</v>
      </c>
      <c r="M30" s="129" t="s">
        <v>149</v>
      </c>
      <c r="N30" s="39"/>
      <c r="O30" s="39"/>
      <c r="P30" s="21" t="e">
        <f t="shared" si="3"/>
        <v>#DIV/0!</v>
      </c>
      <c r="Q30" s="39"/>
      <c r="R30" s="39"/>
      <c r="S30" s="20" t="e">
        <f t="shared" si="4"/>
        <v>#DIV/0!</v>
      </c>
      <c r="T30" s="52" t="e">
        <f t="shared" si="5"/>
        <v>#DIV/0!</v>
      </c>
    </row>
    <row r="31" spans="1:20" customFormat="1" ht="15.75" x14ac:dyDescent="0.25">
      <c r="B31" s="85" t="s">
        <v>115</v>
      </c>
      <c r="C31" s="233" t="s">
        <v>116</v>
      </c>
      <c r="D31" s="79"/>
      <c r="E31" s="79"/>
      <c r="F31" s="96" t="e">
        <f t="shared" si="23"/>
        <v>#DIV/0!</v>
      </c>
      <c r="G31" s="79"/>
      <c r="H31" s="79"/>
      <c r="I31" s="75" t="e">
        <f t="shared" si="22"/>
        <v>#DIV/0!</v>
      </c>
      <c r="J31" s="104" t="e">
        <f t="shared" si="24"/>
        <v>#DIV/0!</v>
      </c>
      <c r="K31" s="77"/>
      <c r="L31" s="18" t="s">
        <v>65</v>
      </c>
      <c r="M31" s="129" t="s">
        <v>137</v>
      </c>
      <c r="N31" s="40"/>
      <c r="O31" s="40"/>
      <c r="P31" s="21" t="e">
        <f t="shared" si="3"/>
        <v>#DIV/0!</v>
      </c>
      <c r="Q31" s="40"/>
      <c r="R31" s="40"/>
      <c r="S31" s="20" t="e">
        <f t="shared" si="4"/>
        <v>#DIV/0!</v>
      </c>
      <c r="T31" s="52" t="e">
        <f t="shared" si="5"/>
        <v>#DIV/0!</v>
      </c>
    </row>
    <row r="32" spans="1:20" customFormat="1" ht="33" customHeight="1" thickBot="1" x14ac:dyDescent="0.3">
      <c r="B32" s="300" t="s">
        <v>131</v>
      </c>
      <c r="C32" s="301" t="s">
        <v>197</v>
      </c>
      <c r="D32" s="88"/>
      <c r="E32" s="88"/>
      <c r="F32" s="97" t="e">
        <f t="shared" si="23"/>
        <v>#DIV/0!</v>
      </c>
      <c r="G32" s="88"/>
      <c r="H32" s="88"/>
      <c r="I32" s="101" t="e">
        <f>(H32-G32)/G32</f>
        <v>#DIV/0!</v>
      </c>
      <c r="J32" s="106" t="e">
        <f>H32/E32</f>
        <v>#DIV/0!</v>
      </c>
      <c r="K32" s="77"/>
      <c r="L32" s="311" t="s">
        <v>66</v>
      </c>
      <c r="M32" s="312" t="s">
        <v>143</v>
      </c>
      <c r="N32" s="144"/>
      <c r="O32" s="144"/>
      <c r="P32" s="313" t="e">
        <f t="shared" si="3"/>
        <v>#DIV/0!</v>
      </c>
      <c r="Q32" s="144"/>
      <c r="R32" s="144"/>
      <c r="S32" s="314" t="e">
        <f t="shared" si="4"/>
        <v>#DIV/0!</v>
      </c>
      <c r="T32" s="315" t="e">
        <f t="shared" si="5"/>
        <v>#DIV/0!</v>
      </c>
    </row>
    <row r="33" spans="2:22" ht="16.5" thickBot="1" x14ac:dyDescent="0.3">
      <c r="B33" s="89"/>
      <c r="C33" s="90"/>
      <c r="D33" s="84"/>
      <c r="E33" s="84"/>
      <c r="F33" s="91"/>
      <c r="G33" s="84"/>
      <c r="H33" s="84"/>
      <c r="I33" s="91"/>
      <c r="J33" s="92"/>
      <c r="K33" s="77"/>
      <c r="L33" s="319" t="s">
        <v>40</v>
      </c>
      <c r="M33" s="320" t="s">
        <v>211</v>
      </c>
      <c r="N33" s="465">
        <f>+N34+N35</f>
        <v>0</v>
      </c>
      <c r="O33" s="465">
        <f>+O34+O35</f>
        <v>0</v>
      </c>
      <c r="P33" s="466" t="e">
        <f t="shared" si="3"/>
        <v>#DIV/0!</v>
      </c>
      <c r="Q33" s="465">
        <f t="shared" ref="Q33:R33" si="25">+Q34+Q35</f>
        <v>0</v>
      </c>
      <c r="R33" s="465">
        <f t="shared" si="25"/>
        <v>0</v>
      </c>
      <c r="S33" s="466" t="e">
        <f t="shared" ref="S33:S37" si="26">(R33-Q33)/Q33</f>
        <v>#DIV/0!</v>
      </c>
      <c r="T33" s="471" t="e">
        <f t="shared" ref="T33:T37" si="27">R33/O33</f>
        <v>#DIV/0!</v>
      </c>
      <c r="U33"/>
      <c r="V33"/>
    </row>
    <row r="34" spans="2:22" ht="15.75" x14ac:dyDescent="0.25">
      <c r="D34" s="93"/>
      <c r="E34" s="59"/>
      <c r="G34" s="59"/>
      <c r="H34" s="84"/>
      <c r="I34" s="91"/>
      <c r="J34" s="92"/>
      <c r="L34" s="316" t="s">
        <v>8</v>
      </c>
      <c r="M34" s="317" t="s">
        <v>11</v>
      </c>
      <c r="N34" s="318"/>
      <c r="O34" s="318"/>
      <c r="P34" s="467" t="e">
        <f t="shared" si="3"/>
        <v>#DIV/0!</v>
      </c>
      <c r="Q34" s="318"/>
      <c r="R34" s="318"/>
      <c r="S34" s="469" t="e">
        <f t="shared" si="26"/>
        <v>#DIV/0!</v>
      </c>
      <c r="T34" s="470" t="e">
        <f t="shared" si="27"/>
        <v>#DIV/0!</v>
      </c>
    </row>
    <row r="35" spans="2:22" ht="15.75" x14ac:dyDescent="0.25">
      <c r="H35" s="59"/>
      <c r="L35" s="321" t="s">
        <v>212</v>
      </c>
      <c r="M35" s="322" t="s">
        <v>148</v>
      </c>
      <c r="N35" s="203">
        <f>+N36+N37</f>
        <v>0</v>
      </c>
      <c r="O35" s="203">
        <f>+O36+O37</f>
        <v>0</v>
      </c>
      <c r="P35" s="55" t="e">
        <f t="shared" si="3"/>
        <v>#DIV/0!</v>
      </c>
      <c r="Q35" s="203">
        <f t="shared" ref="Q35:R35" si="28">+Q36+Q37</f>
        <v>0</v>
      </c>
      <c r="R35" s="203">
        <f t="shared" si="28"/>
        <v>0</v>
      </c>
      <c r="S35" s="20" t="e">
        <f t="shared" si="26"/>
        <v>#DIV/0!</v>
      </c>
      <c r="T35" s="52" t="e">
        <f t="shared" si="27"/>
        <v>#DIV/0!</v>
      </c>
    </row>
    <row r="36" spans="2:22" ht="15.75" x14ac:dyDescent="0.25">
      <c r="D36" s="93"/>
      <c r="E36" s="59"/>
      <c r="G36" s="59"/>
      <c r="H36" s="94"/>
      <c r="L36" s="311" t="s">
        <v>213</v>
      </c>
      <c r="M36" s="312" t="s">
        <v>215</v>
      </c>
      <c r="N36" s="144"/>
      <c r="O36" s="144"/>
      <c r="P36" s="55" t="e">
        <f t="shared" si="3"/>
        <v>#DIV/0!</v>
      </c>
      <c r="Q36" s="144"/>
      <c r="R36" s="144"/>
      <c r="S36" s="20" t="e">
        <f t="shared" si="26"/>
        <v>#DIV/0!</v>
      </c>
      <c r="T36" s="52" t="e">
        <f t="shared" si="27"/>
        <v>#DIV/0!</v>
      </c>
    </row>
    <row r="37" spans="2:22" ht="20.25" customHeight="1" thickBot="1" x14ac:dyDescent="0.3">
      <c r="D37" s="93"/>
      <c r="H37" s="94"/>
      <c r="L37" s="130" t="s">
        <v>214</v>
      </c>
      <c r="M37" s="131" t="s">
        <v>216</v>
      </c>
      <c r="N37" s="132"/>
      <c r="O37" s="132"/>
      <c r="P37" s="468" t="e">
        <f t="shared" si="3"/>
        <v>#DIV/0!</v>
      </c>
      <c r="Q37" s="132"/>
      <c r="R37" s="132"/>
      <c r="S37" s="137" t="e">
        <f t="shared" si="26"/>
        <v>#DIV/0!</v>
      </c>
      <c r="T37" s="138" t="e">
        <f t="shared" si="27"/>
        <v>#DIV/0!</v>
      </c>
    </row>
    <row r="41" spans="2:22" ht="15.75" thickBot="1" x14ac:dyDescent="0.3"/>
    <row r="42" spans="2:22" ht="39.75" customHeight="1" x14ac:dyDescent="0.25">
      <c r="C42" s="476" t="s">
        <v>166</v>
      </c>
      <c r="D42" s="476" t="s">
        <v>0</v>
      </c>
      <c r="E42" s="476" t="s">
        <v>76</v>
      </c>
      <c r="F42" s="478" t="s">
        <v>294</v>
      </c>
      <c r="G42" s="478" t="s">
        <v>307</v>
      </c>
      <c r="H42" s="2"/>
      <c r="I42" s="2"/>
      <c r="J42" s="2"/>
      <c r="K42" s="3"/>
      <c r="L42" s="3"/>
      <c r="M42" s="476" t="s">
        <v>166</v>
      </c>
      <c r="N42" s="476" t="s">
        <v>317</v>
      </c>
      <c r="O42" s="476" t="s">
        <v>312</v>
      </c>
      <c r="P42" s="476" t="s">
        <v>315</v>
      </c>
      <c r="Q42" s="476" t="s">
        <v>313</v>
      </c>
      <c r="R42" s="476" t="s">
        <v>316</v>
      </c>
      <c r="S42" s="476" t="s">
        <v>314</v>
      </c>
      <c r="T42" s="476" t="s">
        <v>121</v>
      </c>
      <c r="U42" s="478" t="s">
        <v>294</v>
      </c>
      <c r="V42" s="478" t="s">
        <v>307</v>
      </c>
    </row>
    <row r="43" spans="2:22" ht="39.75" customHeight="1" thickBot="1" x14ac:dyDescent="0.3">
      <c r="C43" s="480"/>
      <c r="D43" s="477"/>
      <c r="E43" s="477"/>
      <c r="F43" s="479"/>
      <c r="G43" s="479"/>
      <c r="H43" s="2"/>
      <c r="I43" s="2"/>
      <c r="J43" s="2"/>
      <c r="K43" s="3"/>
      <c r="L43" s="3"/>
      <c r="M43" s="480"/>
      <c r="N43" s="477"/>
      <c r="O43" s="477"/>
      <c r="P43" s="477"/>
      <c r="Q43" s="477"/>
      <c r="R43" s="477"/>
      <c r="S43" s="477"/>
      <c r="T43" s="477"/>
      <c r="U43" s="479"/>
      <c r="V43" s="479"/>
    </row>
    <row r="44" spans="2:22" ht="15.75" x14ac:dyDescent="0.25">
      <c r="C44" s="429" t="s">
        <v>296</v>
      </c>
      <c r="D44" s="426"/>
      <c r="E44" s="426"/>
      <c r="F44" s="149" t="e">
        <f>+E44/D44</f>
        <v>#DIV/0!</v>
      </c>
      <c r="G44" s="149" t="e">
        <f>+E44/$E$56</f>
        <v>#DIV/0!</v>
      </c>
      <c r="H44" s="2"/>
      <c r="I44" s="2"/>
      <c r="J44" s="2"/>
      <c r="K44" s="3"/>
      <c r="L44" s="3"/>
      <c r="M44" s="429" t="s">
        <v>303</v>
      </c>
      <c r="N44" s="426"/>
      <c r="O44" s="426"/>
      <c r="P44" s="426"/>
      <c r="Q44" s="426"/>
      <c r="R44" s="426"/>
      <c r="S44" s="426"/>
      <c r="T44" s="426">
        <f>+O44</f>
        <v>0</v>
      </c>
      <c r="U44" s="149" t="e">
        <f>+T44/N44</f>
        <v>#DIV/0!</v>
      </c>
      <c r="V44" s="149" t="e">
        <f>+T44/$E$56</f>
        <v>#DIV/0!</v>
      </c>
    </row>
    <row r="45" spans="2:22" ht="15.75" x14ac:dyDescent="0.25">
      <c r="C45" s="430" t="s">
        <v>297</v>
      </c>
      <c r="D45" s="146"/>
      <c r="E45" s="146"/>
      <c r="F45" s="149" t="e">
        <f t="shared" ref="F45:F50" si="29">+E45/D45</f>
        <v>#DIV/0!</v>
      </c>
      <c r="G45" s="149" t="e">
        <f t="shared" ref="G45:G50" si="30">+E45/$E$56</f>
        <v>#DIV/0!</v>
      </c>
      <c r="H45" s="2"/>
      <c r="I45" s="2"/>
      <c r="J45" s="2"/>
      <c r="K45" s="3"/>
      <c r="L45" s="3"/>
      <c r="M45" s="430" t="s">
        <v>304</v>
      </c>
      <c r="N45" s="146"/>
      <c r="O45" s="146"/>
      <c r="P45" s="146"/>
      <c r="Q45" s="146"/>
      <c r="R45" s="146"/>
      <c r="S45" s="146"/>
      <c r="T45" s="146">
        <f t="shared" ref="T45:T47" si="31">+O45</f>
        <v>0</v>
      </c>
      <c r="U45" s="149" t="e">
        <f>+T45/N45</f>
        <v>#DIV/0!</v>
      </c>
      <c r="V45" s="149" t="e">
        <f t="shared" ref="V45:V47" si="32">+T45/$E$56</f>
        <v>#DIV/0!</v>
      </c>
    </row>
    <row r="46" spans="2:22" ht="15.75" x14ac:dyDescent="0.25">
      <c r="C46" s="430" t="s">
        <v>298</v>
      </c>
      <c r="D46" s="427"/>
      <c r="E46" s="427"/>
      <c r="F46" s="149" t="e">
        <f t="shared" si="29"/>
        <v>#DIV/0!</v>
      </c>
      <c r="G46" s="149" t="e">
        <f t="shared" si="30"/>
        <v>#DIV/0!</v>
      </c>
      <c r="H46" s="2"/>
      <c r="I46" s="2"/>
      <c r="J46" s="2"/>
      <c r="K46" s="3"/>
      <c r="L46" s="3"/>
      <c r="M46" s="430" t="s">
        <v>305</v>
      </c>
      <c r="N46" s="427"/>
      <c r="O46" s="427"/>
      <c r="P46" s="427"/>
      <c r="Q46" s="427"/>
      <c r="R46" s="427"/>
      <c r="S46" s="427"/>
      <c r="T46" s="146">
        <f t="shared" si="31"/>
        <v>0</v>
      </c>
      <c r="U46" s="149" t="e">
        <f>+T46/N46</f>
        <v>#DIV/0!</v>
      </c>
      <c r="V46" s="149" t="e">
        <f t="shared" si="32"/>
        <v>#DIV/0!</v>
      </c>
    </row>
    <row r="47" spans="2:22" ht="16.5" thickBot="1" x14ac:dyDescent="0.3">
      <c r="C47" s="431" t="s">
        <v>299</v>
      </c>
      <c r="D47" s="427"/>
      <c r="E47" s="427"/>
      <c r="F47" s="149" t="e">
        <f t="shared" si="29"/>
        <v>#DIV/0!</v>
      </c>
      <c r="G47" s="149" t="e">
        <f t="shared" si="30"/>
        <v>#DIV/0!</v>
      </c>
      <c r="H47" s="2"/>
      <c r="I47" s="2"/>
      <c r="J47" s="2"/>
      <c r="K47" s="3"/>
      <c r="L47" s="3"/>
      <c r="M47" s="431" t="s">
        <v>306</v>
      </c>
      <c r="N47" s="427"/>
      <c r="O47" s="427"/>
      <c r="P47" s="427"/>
      <c r="Q47" s="427"/>
      <c r="R47" s="427"/>
      <c r="S47" s="427"/>
      <c r="T47" s="451">
        <f t="shared" si="31"/>
        <v>0</v>
      </c>
      <c r="U47" s="149" t="e">
        <f>+T47/N47</f>
        <v>#DIV/0!</v>
      </c>
      <c r="V47" s="149" t="e">
        <f t="shared" si="32"/>
        <v>#DIV/0!</v>
      </c>
    </row>
    <row r="48" spans="2:22" ht="17.25" thickBot="1" x14ac:dyDescent="0.3">
      <c r="C48" s="431" t="s">
        <v>301</v>
      </c>
      <c r="D48" s="427"/>
      <c r="E48" s="427"/>
      <c r="F48" s="149" t="e">
        <f t="shared" si="29"/>
        <v>#DIV/0!</v>
      </c>
      <c r="G48" s="149" t="e">
        <f t="shared" si="30"/>
        <v>#DIV/0!</v>
      </c>
      <c r="H48" s="2"/>
      <c r="I48" s="2"/>
      <c r="J48" s="2"/>
      <c r="K48" s="3"/>
      <c r="L48" s="3"/>
      <c r="M48" s="432" t="s">
        <v>293</v>
      </c>
      <c r="N48" s="428">
        <f>SUM(N44:N47)</f>
        <v>0</v>
      </c>
      <c r="O48" s="428">
        <f t="shared" ref="O48:S48" si="33">SUM(O44:O47)</f>
        <v>0</v>
      </c>
      <c r="P48" s="428">
        <f t="shared" si="33"/>
        <v>0</v>
      </c>
      <c r="Q48" s="428">
        <f t="shared" si="33"/>
        <v>0</v>
      </c>
      <c r="R48" s="428">
        <f t="shared" si="33"/>
        <v>0</v>
      </c>
      <c r="S48" s="428">
        <f t="shared" si="33"/>
        <v>0</v>
      </c>
      <c r="T48" s="428">
        <f>SUM(T44:T47)</f>
        <v>0</v>
      </c>
      <c r="U48" s="428" t="e">
        <f>SUM(U44:U47)</f>
        <v>#DIV/0!</v>
      </c>
      <c r="V48" s="428" t="e">
        <f>SUM(V44:V47)</f>
        <v>#DIV/0!</v>
      </c>
    </row>
    <row r="49" spans="3:17" ht="15.75" x14ac:dyDescent="0.25">
      <c r="C49" s="430" t="s">
        <v>300</v>
      </c>
      <c r="D49" s="146"/>
      <c r="E49" s="146"/>
      <c r="F49" s="149" t="e">
        <f t="shared" si="29"/>
        <v>#DIV/0!</v>
      </c>
      <c r="G49" s="149" t="e">
        <f t="shared" si="30"/>
        <v>#DIV/0!</v>
      </c>
      <c r="H49" s="2"/>
      <c r="I49" s="2"/>
      <c r="J49" s="2"/>
      <c r="K49" s="3"/>
      <c r="L49" s="3"/>
      <c r="M49" s="2"/>
      <c r="N49" s="3"/>
      <c r="O49" s="3"/>
      <c r="P49" s="27"/>
      <c r="Q49" s="2"/>
    </row>
    <row r="50" spans="3:17" ht="16.5" thickBot="1" x14ac:dyDescent="0.3">
      <c r="C50" s="433" t="s">
        <v>302</v>
      </c>
      <c r="D50" s="147"/>
      <c r="E50" s="147"/>
      <c r="F50" s="149" t="e">
        <f t="shared" si="29"/>
        <v>#DIV/0!</v>
      </c>
      <c r="G50" s="149" t="e">
        <f t="shared" si="30"/>
        <v>#DIV/0!</v>
      </c>
      <c r="H50" s="2"/>
      <c r="I50" s="2"/>
      <c r="J50" s="2"/>
      <c r="K50" s="3"/>
      <c r="L50" s="3"/>
      <c r="M50" s="2"/>
      <c r="N50" s="3"/>
      <c r="O50" s="3"/>
      <c r="P50" s="27"/>
      <c r="Q50" s="2"/>
    </row>
    <row r="51" spans="3:17" ht="17.25" thickBot="1" x14ac:dyDescent="0.3">
      <c r="C51" s="432" t="s">
        <v>292</v>
      </c>
      <c r="D51" s="428">
        <f>SUM(D44:D50)</f>
        <v>0</v>
      </c>
      <c r="E51" s="428">
        <f t="shared" ref="E51:G51" si="34">SUM(E44:E50)</f>
        <v>0</v>
      </c>
      <c r="F51" s="428" t="e">
        <f t="shared" si="34"/>
        <v>#DIV/0!</v>
      </c>
      <c r="G51" s="428" t="e">
        <f t="shared" si="34"/>
        <v>#DIV/0!</v>
      </c>
      <c r="H51" s="2"/>
      <c r="I51" s="2"/>
      <c r="J51" s="2"/>
      <c r="K51" s="3"/>
      <c r="L51" s="3"/>
      <c r="M51" s="2"/>
      <c r="N51" s="3"/>
      <c r="O51" s="3"/>
      <c r="P51" s="27"/>
      <c r="Q51" s="2"/>
    </row>
    <row r="52" spans="3:17" ht="15.75" x14ac:dyDescent="0.25">
      <c r="C52" s="16"/>
      <c r="D52" s="2"/>
      <c r="E52" s="2"/>
      <c r="F52" s="27"/>
      <c r="G52" s="2"/>
      <c r="H52" s="2"/>
      <c r="I52" s="27"/>
      <c r="J52" s="27"/>
      <c r="K52" s="2"/>
      <c r="L52" s="2"/>
      <c r="M52" s="2"/>
      <c r="N52" s="3"/>
      <c r="O52" s="3"/>
      <c r="P52" s="27"/>
      <c r="Q52" s="2"/>
    </row>
  </sheetData>
  <mergeCells count="39">
    <mergeCell ref="R42:R43"/>
    <mergeCell ref="S42:S43"/>
    <mergeCell ref="T42:T43"/>
    <mergeCell ref="U42:U43"/>
    <mergeCell ref="V42:V43"/>
    <mergeCell ref="D1:J1"/>
    <mergeCell ref="N1:T1"/>
    <mergeCell ref="D2:J2"/>
    <mergeCell ref="N2:T2"/>
    <mergeCell ref="D3:J3"/>
    <mergeCell ref="N3:T3"/>
    <mergeCell ref="D4:J4"/>
    <mergeCell ref="N4:T4"/>
    <mergeCell ref="D5:J5"/>
    <mergeCell ref="N5:T5"/>
    <mergeCell ref="D6:J6"/>
    <mergeCell ref="N6:T6"/>
    <mergeCell ref="Q8:S8"/>
    <mergeCell ref="T8:T9"/>
    <mergeCell ref="I7:J7"/>
    <mergeCell ref="S7:T7"/>
    <mergeCell ref="B8:B9"/>
    <mergeCell ref="C8:C9"/>
    <mergeCell ref="D8:F8"/>
    <mergeCell ref="G8:I8"/>
    <mergeCell ref="J8:J9"/>
    <mergeCell ref="L8:L9"/>
    <mergeCell ref="M8:M9"/>
    <mergeCell ref="N8:P8"/>
    <mergeCell ref="C42:C43"/>
    <mergeCell ref="D42:D43"/>
    <mergeCell ref="E42:E43"/>
    <mergeCell ref="F42:F43"/>
    <mergeCell ref="G42:G43"/>
    <mergeCell ref="M42:M43"/>
    <mergeCell ref="N42:N43"/>
    <mergeCell ref="O42:O43"/>
    <mergeCell ref="P42:P43"/>
    <mergeCell ref="Q42:Q43"/>
  </mergeCells>
  <printOptions horizontalCentered="1" verticalCentered="1"/>
  <pageMargins left="0" right="0" top="0" bottom="0" header="0" footer="0"/>
  <pageSetup scale="7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51"/>
  <sheetViews>
    <sheetView tabSelected="1" zoomScale="90" zoomScaleNormal="90" workbookViewId="0">
      <selection activeCell="D15" sqref="D15"/>
    </sheetView>
  </sheetViews>
  <sheetFormatPr baseColWidth="10" defaultRowHeight="15" x14ac:dyDescent="0.25"/>
  <cols>
    <col min="1" max="1" width="4.140625" customWidth="1"/>
    <col min="2" max="2" width="19.42578125" customWidth="1"/>
    <col min="3" max="3" width="53.7109375" customWidth="1"/>
    <col min="4" max="4" width="21.28515625" bestFit="1" customWidth="1"/>
    <col min="5" max="5" width="20.28515625" customWidth="1"/>
    <col min="6" max="6" width="14" style="58" customWidth="1"/>
    <col min="7" max="7" width="20.140625" customWidth="1"/>
    <col min="8" max="8" width="20.5703125" customWidth="1"/>
    <col min="9" max="9" width="14.28515625" style="58" customWidth="1"/>
    <col min="10" max="10" width="11.7109375" style="58" customWidth="1"/>
    <col min="11" max="11" width="2.42578125" customWidth="1"/>
    <col min="12" max="12" width="12" customWidth="1"/>
    <col min="13" max="13" width="54.140625" customWidth="1"/>
    <col min="14" max="14" width="19" customWidth="1"/>
    <col min="15" max="15" width="19.85546875" customWidth="1"/>
    <col min="16" max="16" width="19" style="58" customWidth="1"/>
    <col min="17" max="18" width="19" customWidth="1"/>
    <col min="19" max="19" width="15.42578125" customWidth="1"/>
    <col min="20" max="20" width="15.7109375" customWidth="1"/>
    <col min="21" max="22" width="13" style="59" bestFit="1" customWidth="1"/>
  </cols>
  <sheetData>
    <row r="1" spans="2:22" ht="18.75" x14ac:dyDescent="0.3">
      <c r="D1" s="511" t="s">
        <v>72</v>
      </c>
      <c r="E1" s="511"/>
      <c r="F1" s="511"/>
      <c r="G1" s="511"/>
      <c r="H1" s="511"/>
      <c r="I1" s="511"/>
      <c r="J1" s="511"/>
      <c r="N1" s="492" t="s">
        <v>70</v>
      </c>
      <c r="O1" s="492"/>
      <c r="P1" s="492"/>
      <c r="Q1" s="492"/>
      <c r="R1" s="492"/>
      <c r="S1" s="492"/>
      <c r="T1" s="492"/>
    </row>
    <row r="2" spans="2:22" ht="18.75" x14ac:dyDescent="0.3">
      <c r="D2" s="512" t="s">
        <v>20</v>
      </c>
      <c r="E2" s="512"/>
      <c r="F2" s="512"/>
      <c r="G2" s="512"/>
      <c r="H2" s="512"/>
      <c r="I2" s="512"/>
      <c r="J2" s="512"/>
      <c r="K2" s="60"/>
      <c r="N2" s="492" t="s">
        <v>10</v>
      </c>
      <c r="O2" s="492"/>
      <c r="P2" s="492"/>
      <c r="Q2" s="492"/>
      <c r="R2" s="492"/>
      <c r="S2" s="492"/>
      <c r="T2" s="492"/>
    </row>
    <row r="3" spans="2:22" ht="18.75" x14ac:dyDescent="0.3">
      <c r="D3" s="512" t="s">
        <v>19</v>
      </c>
      <c r="E3" s="512"/>
      <c r="F3" s="512"/>
      <c r="G3" s="512"/>
      <c r="H3" s="512"/>
      <c r="I3" s="512"/>
      <c r="J3" s="512"/>
      <c r="K3" s="60"/>
      <c r="L3" s="59"/>
      <c r="N3" s="492" t="s">
        <v>19</v>
      </c>
      <c r="O3" s="492"/>
      <c r="P3" s="492"/>
      <c r="Q3" s="492"/>
      <c r="R3" s="492"/>
      <c r="S3" s="492"/>
      <c r="T3" s="492"/>
    </row>
    <row r="4" spans="2:22" ht="18.75" x14ac:dyDescent="0.3">
      <c r="D4" s="512" t="s">
        <v>22</v>
      </c>
      <c r="E4" s="512"/>
      <c r="F4" s="512"/>
      <c r="G4" s="512"/>
      <c r="H4" s="512"/>
      <c r="I4" s="512"/>
      <c r="J4" s="512"/>
      <c r="K4" s="61"/>
      <c r="N4" s="492" t="s">
        <v>28</v>
      </c>
      <c r="O4" s="492"/>
      <c r="P4" s="492"/>
      <c r="Q4" s="492"/>
      <c r="R4" s="492"/>
      <c r="S4" s="492"/>
      <c r="T4" s="492"/>
    </row>
    <row r="5" spans="2:22" ht="18.75" x14ac:dyDescent="0.3">
      <c r="D5" s="512" t="s">
        <v>320</v>
      </c>
      <c r="E5" s="512"/>
      <c r="F5" s="512"/>
      <c r="G5" s="512"/>
      <c r="H5" s="512"/>
      <c r="I5" s="512"/>
      <c r="J5" s="512"/>
      <c r="K5" s="60"/>
      <c r="N5" s="492" t="s">
        <v>322</v>
      </c>
      <c r="O5" s="492"/>
      <c r="P5" s="492"/>
      <c r="Q5" s="492"/>
      <c r="R5" s="492"/>
      <c r="S5" s="492"/>
      <c r="T5" s="492"/>
    </row>
    <row r="6" spans="2:22" ht="18.75" x14ac:dyDescent="0.3">
      <c r="D6" s="510" t="s">
        <v>321</v>
      </c>
      <c r="E6" s="510"/>
      <c r="F6" s="510"/>
      <c r="G6" s="510"/>
      <c r="H6" s="510"/>
      <c r="I6" s="510"/>
      <c r="J6" s="510"/>
      <c r="K6" s="62"/>
      <c r="N6" s="492" t="str">
        <f>+D6</f>
        <v>HOSPITAL DEPARTAMENTAL SAN RAFAEL DE ZARZAL ESE</v>
      </c>
      <c r="O6" s="492"/>
      <c r="P6" s="492"/>
      <c r="Q6" s="492"/>
      <c r="R6" s="492"/>
      <c r="S6" s="492"/>
      <c r="T6" s="492"/>
    </row>
    <row r="7" spans="2:22" ht="15.75" thickBot="1" x14ac:dyDescent="0.3">
      <c r="D7" s="63"/>
      <c r="E7" s="63"/>
      <c r="H7" s="63"/>
      <c r="I7" s="522" t="s">
        <v>30</v>
      </c>
      <c r="J7" s="522"/>
      <c r="N7" s="59"/>
      <c r="O7" s="59"/>
      <c r="P7" s="64"/>
      <c r="Q7" s="59"/>
      <c r="R7" s="59"/>
      <c r="S7" s="521" t="s">
        <v>26</v>
      </c>
      <c r="T7" s="520"/>
    </row>
    <row r="8" spans="2:22" ht="44.25" customHeight="1" thickBot="1" x14ac:dyDescent="0.3">
      <c r="B8" s="513" t="s">
        <v>41</v>
      </c>
      <c r="C8" s="513" t="s">
        <v>166</v>
      </c>
      <c r="D8" s="515" t="s">
        <v>0</v>
      </c>
      <c r="E8" s="515"/>
      <c r="F8" s="516"/>
      <c r="G8" s="517" t="s">
        <v>76</v>
      </c>
      <c r="H8" s="515"/>
      <c r="I8" s="516"/>
      <c r="J8" s="518" t="s">
        <v>79</v>
      </c>
      <c r="K8" s="230"/>
      <c r="L8" s="476" t="s">
        <v>41</v>
      </c>
      <c r="M8" s="476" t="s">
        <v>166</v>
      </c>
      <c r="N8" s="486" t="s">
        <v>0</v>
      </c>
      <c r="O8" s="486"/>
      <c r="P8" s="487"/>
      <c r="Q8" s="485" t="s">
        <v>121</v>
      </c>
      <c r="R8" s="486"/>
      <c r="S8" s="487"/>
      <c r="T8" s="478" t="s">
        <v>79</v>
      </c>
    </row>
    <row r="9" spans="2:22" ht="48" thickBot="1" x14ac:dyDescent="0.3">
      <c r="B9" s="514"/>
      <c r="C9" s="514"/>
      <c r="D9" s="238" t="s">
        <v>323</v>
      </c>
      <c r="E9" s="239" t="s">
        <v>324</v>
      </c>
      <c r="F9" s="238" t="s">
        <v>77</v>
      </c>
      <c r="G9" s="238" t="s">
        <v>323</v>
      </c>
      <c r="H9" s="238" t="s">
        <v>325</v>
      </c>
      <c r="I9" s="240" t="s">
        <v>78</v>
      </c>
      <c r="J9" s="519"/>
      <c r="K9" s="241"/>
      <c r="L9" s="477"/>
      <c r="M9" s="477"/>
      <c r="N9" s="139" t="s">
        <v>323</v>
      </c>
      <c r="O9" s="139" t="s">
        <v>325</v>
      </c>
      <c r="P9" s="139" t="s">
        <v>77</v>
      </c>
      <c r="Q9" s="139" t="s">
        <v>323</v>
      </c>
      <c r="R9" s="139" t="s">
        <v>325</v>
      </c>
      <c r="S9" s="139" t="s">
        <v>78</v>
      </c>
      <c r="T9" s="479"/>
    </row>
    <row r="10" spans="2:22" s="65" customFormat="1" ht="15.75" x14ac:dyDescent="0.25">
      <c r="B10" s="69">
        <v>1</v>
      </c>
      <c r="C10" s="297" t="s">
        <v>31</v>
      </c>
      <c r="D10" s="66">
        <f>+D11+D15+D26</f>
        <v>40117982298.089996</v>
      </c>
      <c r="E10" s="66">
        <f>+E11+E15+E26</f>
        <v>56656068274.089996</v>
      </c>
      <c r="F10" s="99">
        <f>(E10-D10)/D10</f>
        <v>0.41223623494114192</v>
      </c>
      <c r="G10" s="66">
        <f t="shared" ref="G10:H10" si="0">+G11+G15+G26</f>
        <v>35921491522.839996</v>
      </c>
      <c r="H10" s="66">
        <f t="shared" si="0"/>
        <v>45270036318.43</v>
      </c>
      <c r="I10" s="67">
        <f t="shared" ref="I10:I19" si="1">(H10-G10)/G10</f>
        <v>0.26024934932464899</v>
      </c>
      <c r="J10" s="102">
        <f>H10/E10</f>
        <v>0.79903243725673312</v>
      </c>
      <c r="K10" s="68"/>
      <c r="L10" s="23">
        <v>2</v>
      </c>
      <c r="M10" s="133" t="s">
        <v>122</v>
      </c>
      <c r="N10" s="44">
        <f>+N11+N20+N25+N33</f>
        <v>40117982298.089996</v>
      </c>
      <c r="O10" s="44">
        <f>+O11+O20+O25+O33</f>
        <v>56656068274.090004</v>
      </c>
      <c r="P10" s="134">
        <f>(O10-N10)/N10</f>
        <v>0.41223623494114209</v>
      </c>
      <c r="Q10" s="44">
        <f>+Q11+Q20+Q25+Q33</f>
        <v>35903868007.739998</v>
      </c>
      <c r="R10" s="44">
        <f>+R11+R20+R25+R33</f>
        <v>54246528064.259995</v>
      </c>
      <c r="S10" s="24">
        <f>(R10-Q10)/Q10</f>
        <v>0.51088256152695766</v>
      </c>
      <c r="T10" s="135">
        <f>R10/O10</f>
        <v>0.95747074791400688</v>
      </c>
      <c r="U10" s="70"/>
      <c r="V10" s="70"/>
    </row>
    <row r="11" spans="2:22" ht="15.75" x14ac:dyDescent="0.25">
      <c r="B11" s="302" t="s">
        <v>199</v>
      </c>
      <c r="C11" s="303" t="s">
        <v>32</v>
      </c>
      <c r="D11" s="304">
        <f>+D12+D13+D14</f>
        <v>413909751.38</v>
      </c>
      <c r="E11" s="304">
        <f>+E12+E13+E14</f>
        <v>984788435.77999997</v>
      </c>
      <c r="F11" s="305">
        <f>(E11-D11)/D11</f>
        <v>1.379234682190154</v>
      </c>
      <c r="G11" s="304">
        <f t="shared" ref="G11:H11" si="2">+G12+G13+G14</f>
        <v>409040867.38</v>
      </c>
      <c r="H11" s="304">
        <f t="shared" si="2"/>
        <v>984788435.77999997</v>
      </c>
      <c r="I11" s="306">
        <f t="shared" si="1"/>
        <v>1.4075551230071324</v>
      </c>
      <c r="J11" s="307">
        <f>H11/E11</f>
        <v>1</v>
      </c>
      <c r="K11" s="72"/>
      <c r="L11" s="223" t="s">
        <v>39</v>
      </c>
      <c r="M11" s="224" t="s">
        <v>16</v>
      </c>
      <c r="N11" s="225">
        <f>+N12+N13+N14+N17+N19</f>
        <v>14828104806.5</v>
      </c>
      <c r="O11" s="225">
        <f>+O12+O13+O14+O17+O19</f>
        <v>13546305080.17</v>
      </c>
      <c r="P11" s="226">
        <f t="shared" ref="P11:P37" si="3">(O11-N11)/N11</f>
        <v>-8.6443934882906567E-2</v>
      </c>
      <c r="Q11" s="225">
        <f>+Q12+Q13+Q14+Q17+Q19</f>
        <v>14219475293.929996</v>
      </c>
      <c r="R11" s="225">
        <f>+R12+R13+R14+R17+R19</f>
        <v>12868472054.690001</v>
      </c>
      <c r="S11" s="227">
        <f t="shared" ref="S11:S37" si="4">(R11-Q11)/Q11</f>
        <v>-9.501076596101346E-2</v>
      </c>
      <c r="T11" s="228">
        <f t="shared" ref="T11:T36" si="5">R11/O11</f>
        <v>0.94996177766051815</v>
      </c>
    </row>
    <row r="12" spans="2:22" ht="15.75" x14ac:dyDescent="0.25">
      <c r="B12" s="85" t="s">
        <v>200</v>
      </c>
      <c r="C12" s="87" t="s">
        <v>201</v>
      </c>
      <c r="D12" s="296">
        <v>0</v>
      </c>
      <c r="E12" s="296">
        <v>0</v>
      </c>
      <c r="F12" s="96" t="e">
        <f t="shared" ref="F12:F14" si="6">(E12-D12)/D12</f>
        <v>#DIV/0!</v>
      </c>
      <c r="G12" s="296">
        <v>0</v>
      </c>
      <c r="H12" s="296">
        <v>0</v>
      </c>
      <c r="I12" s="75" t="e">
        <f t="shared" si="1"/>
        <v>#DIV/0!</v>
      </c>
      <c r="J12" s="104" t="e">
        <f t="shared" ref="J12:J14" si="7">H12/E12</f>
        <v>#DIV/0!</v>
      </c>
      <c r="K12" s="74"/>
      <c r="L12" s="17" t="s">
        <v>2</v>
      </c>
      <c r="M12" s="46" t="s">
        <v>11</v>
      </c>
      <c r="N12" s="40">
        <v>1722295439</v>
      </c>
      <c r="O12" s="40">
        <v>1516298045.6500001</v>
      </c>
      <c r="P12" s="22">
        <f t="shared" si="3"/>
        <v>-0.11960630486811613</v>
      </c>
      <c r="Q12" s="40">
        <v>1504193856.6500001</v>
      </c>
      <c r="R12" s="40">
        <v>1469156751</v>
      </c>
      <c r="S12" s="25">
        <f t="shared" si="4"/>
        <v>-2.3292945583511065E-2</v>
      </c>
      <c r="T12" s="51">
        <f t="shared" si="5"/>
        <v>0.9689102714435065</v>
      </c>
    </row>
    <row r="13" spans="2:22" ht="15.75" x14ac:dyDescent="0.25">
      <c r="B13" s="85" t="s">
        <v>204</v>
      </c>
      <c r="C13" s="87" t="s">
        <v>202</v>
      </c>
      <c r="D13" s="296">
        <v>413909751.38</v>
      </c>
      <c r="E13" s="296">
        <v>984788435.77999997</v>
      </c>
      <c r="F13" s="96">
        <f t="shared" si="6"/>
        <v>1.379234682190154</v>
      </c>
      <c r="G13" s="296">
        <v>409040867.38</v>
      </c>
      <c r="H13" s="296">
        <v>984788435.77999997</v>
      </c>
      <c r="I13" s="75">
        <f t="shared" si="1"/>
        <v>1.4075551230071324</v>
      </c>
      <c r="J13" s="104">
        <f t="shared" si="7"/>
        <v>1</v>
      </c>
      <c r="K13" s="77"/>
      <c r="L13" s="33" t="s">
        <v>3</v>
      </c>
      <c r="M13" s="156" t="s">
        <v>123</v>
      </c>
      <c r="N13" s="37">
        <v>12837720920.16</v>
      </c>
      <c r="O13" s="37">
        <v>11538218340.52</v>
      </c>
      <c r="P13" s="49">
        <f t="shared" si="3"/>
        <v>-0.10122533335331325</v>
      </c>
      <c r="Q13" s="37">
        <v>12452002876.639997</v>
      </c>
      <c r="R13" s="37">
        <v>10967074963.09</v>
      </c>
      <c r="S13" s="56">
        <f t="shared" si="4"/>
        <v>-0.11925213383428682</v>
      </c>
      <c r="T13" s="54">
        <f t="shared" si="5"/>
        <v>0.95049986396736363</v>
      </c>
    </row>
    <row r="14" spans="2:22" ht="15.75" x14ac:dyDescent="0.25">
      <c r="B14" s="85" t="s">
        <v>205</v>
      </c>
      <c r="C14" s="298" t="s">
        <v>203</v>
      </c>
      <c r="D14" s="98">
        <v>0</v>
      </c>
      <c r="E14" s="98">
        <v>0</v>
      </c>
      <c r="F14" s="96" t="e">
        <f t="shared" si="6"/>
        <v>#DIV/0!</v>
      </c>
      <c r="G14" s="98">
        <v>0</v>
      </c>
      <c r="H14" s="98">
        <v>0</v>
      </c>
      <c r="I14" s="75" t="e">
        <f t="shared" si="1"/>
        <v>#DIV/0!</v>
      </c>
      <c r="J14" s="104" t="e">
        <f t="shared" si="7"/>
        <v>#DIV/0!</v>
      </c>
      <c r="K14" s="77"/>
      <c r="L14" s="17" t="s">
        <v>4</v>
      </c>
      <c r="M14" s="29" t="s">
        <v>93</v>
      </c>
      <c r="N14" s="40">
        <v>190098909.33999997</v>
      </c>
      <c r="O14" s="40">
        <v>394788694</v>
      </c>
      <c r="P14" s="22">
        <f t="shared" si="3"/>
        <v>1.0767541243169556</v>
      </c>
      <c r="Q14" s="40">
        <v>189863755.33999997</v>
      </c>
      <c r="R14" s="40">
        <v>353043714</v>
      </c>
      <c r="S14" s="25">
        <f t="shared" si="4"/>
        <v>0.85945818551721087</v>
      </c>
      <c r="T14" s="51">
        <f t="shared" si="5"/>
        <v>0.89425994048350332</v>
      </c>
    </row>
    <row r="15" spans="2:22" ht="15.75" x14ac:dyDescent="0.25">
      <c r="B15" s="302" t="s">
        <v>37</v>
      </c>
      <c r="C15" s="303" t="s">
        <v>12</v>
      </c>
      <c r="D15" s="308">
        <f>+D16</f>
        <v>39704072546.709999</v>
      </c>
      <c r="E15" s="308">
        <f>+E16</f>
        <v>55671279838.309998</v>
      </c>
      <c r="F15" s="305">
        <f>(E15-D15)/D15</f>
        <v>0.40215540289513929</v>
      </c>
      <c r="G15" s="308">
        <f t="shared" ref="G15:H15" si="8">+G16</f>
        <v>35477304608.07</v>
      </c>
      <c r="H15" s="308">
        <f t="shared" si="8"/>
        <v>44248265199.330002</v>
      </c>
      <c r="I15" s="306">
        <f t="shared" si="1"/>
        <v>0.2472273665701446</v>
      </c>
      <c r="J15" s="307">
        <f>H15/E15</f>
        <v>0.79481314832070216</v>
      </c>
      <c r="K15" s="77"/>
      <c r="L15" s="17" t="s">
        <v>198</v>
      </c>
      <c r="M15" s="29" t="s">
        <v>217</v>
      </c>
      <c r="N15" s="40"/>
      <c r="O15" s="40"/>
      <c r="P15" s="22" t="e">
        <f>(O15-N15)/N15</f>
        <v>#DIV/0!</v>
      </c>
      <c r="Q15" s="40"/>
      <c r="R15" s="40"/>
      <c r="S15" s="25" t="e">
        <f>(R15-Q15)/Q15</f>
        <v>#DIV/0!</v>
      </c>
      <c r="T15" s="51" t="e">
        <f>R15/O15</f>
        <v>#DIV/0!</v>
      </c>
    </row>
    <row r="16" spans="2:22" ht="31.5" x14ac:dyDescent="0.25">
      <c r="B16" s="73" t="s">
        <v>82</v>
      </c>
      <c r="C16" s="86" t="s">
        <v>210</v>
      </c>
      <c r="D16" s="76">
        <f>+D17+D20</f>
        <v>39704072546.709999</v>
      </c>
      <c r="E16" s="76">
        <f>+E17+E20</f>
        <v>55671279838.309998</v>
      </c>
      <c r="F16" s="95">
        <f>(E16-D16)/D16</f>
        <v>0.40215540289513929</v>
      </c>
      <c r="G16" s="76">
        <f t="shared" ref="G16:H16" si="9">+G17+G20</f>
        <v>35477304608.07</v>
      </c>
      <c r="H16" s="76">
        <f t="shared" si="9"/>
        <v>44248265199.330002</v>
      </c>
      <c r="I16" s="71">
        <f t="shared" si="1"/>
        <v>0.2472273665701446</v>
      </c>
      <c r="J16" s="103">
        <f>H16/E16</f>
        <v>0.79481314832070216</v>
      </c>
      <c r="K16" s="77"/>
      <c r="L16" s="17" t="s">
        <v>126</v>
      </c>
      <c r="M16" s="29" t="s">
        <v>127</v>
      </c>
      <c r="N16" s="40"/>
      <c r="O16" s="40"/>
      <c r="P16" s="22" t="e">
        <f t="shared" si="3"/>
        <v>#DIV/0!</v>
      </c>
      <c r="Q16" s="40"/>
      <c r="R16" s="40"/>
      <c r="S16" s="25" t="e">
        <f t="shared" si="4"/>
        <v>#DIV/0!</v>
      </c>
      <c r="T16" s="51" t="e">
        <f t="shared" si="5"/>
        <v>#DIV/0!</v>
      </c>
    </row>
    <row r="17" spans="1:20" customFormat="1" ht="15.75" x14ac:dyDescent="0.25">
      <c r="B17" s="73" t="s">
        <v>181</v>
      </c>
      <c r="C17" s="232" t="s">
        <v>182</v>
      </c>
      <c r="D17" s="299">
        <f>+D18+D19</f>
        <v>34221752255.619999</v>
      </c>
      <c r="E17" s="299">
        <f>+E18+E19</f>
        <v>47232471951.220001</v>
      </c>
      <c r="F17" s="95">
        <f>(E17-D17)/D17</f>
        <v>0.38018858877874506</v>
      </c>
      <c r="G17" s="299">
        <f t="shared" ref="G17:H17" si="10">+G18+G19</f>
        <v>32331434278.07</v>
      </c>
      <c r="H17" s="299">
        <f t="shared" si="10"/>
        <v>36002620238.240005</v>
      </c>
      <c r="I17" s="71">
        <f t="shared" si="1"/>
        <v>0.11354850293975743</v>
      </c>
      <c r="J17" s="103">
        <f>H17/E17</f>
        <v>0.76224298138412527</v>
      </c>
      <c r="K17" s="77"/>
      <c r="L17" s="33" t="s">
        <v>136</v>
      </c>
      <c r="M17" s="151" t="s">
        <v>137</v>
      </c>
      <c r="N17" s="37">
        <f>+N18</f>
        <v>0</v>
      </c>
      <c r="O17" s="37">
        <f>+O18</f>
        <v>0</v>
      </c>
      <c r="P17" s="49" t="e">
        <f t="shared" si="3"/>
        <v>#DIV/0!</v>
      </c>
      <c r="Q17" s="37">
        <f t="shared" ref="Q17:R17" si="11">+Q18</f>
        <v>0</v>
      </c>
      <c r="R17" s="37">
        <f t="shared" si="11"/>
        <v>0</v>
      </c>
      <c r="S17" s="56" t="e">
        <f t="shared" si="4"/>
        <v>#DIV/0!</v>
      </c>
      <c r="T17" s="54" t="e">
        <f t="shared" si="5"/>
        <v>#DIV/0!</v>
      </c>
    </row>
    <row r="18" spans="1:20" customFormat="1" ht="15.75" x14ac:dyDescent="0.25">
      <c r="B18" s="73" t="s">
        <v>183</v>
      </c>
      <c r="C18" s="260" t="s">
        <v>184</v>
      </c>
      <c r="D18" s="98">
        <f>25884124702+8337627553.62</f>
        <v>34221752255.619999</v>
      </c>
      <c r="E18" s="98">
        <v>47232471951.220001</v>
      </c>
      <c r="F18" s="96">
        <f>(G18-D18)/D18</f>
        <v>-5.5237322841631104E-2</v>
      </c>
      <c r="G18" s="98">
        <f>26256065146.3+6075369131.77</f>
        <v>32331434278.07</v>
      </c>
      <c r="H18" s="98">
        <v>36002620238.240005</v>
      </c>
      <c r="I18" s="75">
        <f t="shared" si="1"/>
        <v>0.11354850293975743</v>
      </c>
      <c r="J18" s="104">
        <f>H18/G18</f>
        <v>1.1135485029397574</v>
      </c>
      <c r="K18" s="77"/>
      <c r="L18" s="19" t="s">
        <v>138</v>
      </c>
      <c r="M18" s="30" t="s">
        <v>139</v>
      </c>
      <c r="N18" s="38"/>
      <c r="O18" s="38"/>
      <c r="P18" s="48" t="e">
        <f t="shared" si="3"/>
        <v>#DIV/0!</v>
      </c>
      <c r="Q18" s="38"/>
      <c r="R18" s="38"/>
      <c r="S18" s="55" t="e">
        <f t="shared" si="4"/>
        <v>#DIV/0!</v>
      </c>
      <c r="T18" s="53" t="e">
        <f t="shared" si="5"/>
        <v>#DIV/0!</v>
      </c>
    </row>
    <row r="19" spans="1:20" customFormat="1" ht="21" customHeight="1" x14ac:dyDescent="0.25">
      <c r="B19" s="73" t="s">
        <v>185</v>
      </c>
      <c r="C19" s="260" t="s">
        <v>186</v>
      </c>
      <c r="D19" s="79">
        <v>0</v>
      </c>
      <c r="E19" s="79">
        <v>0</v>
      </c>
      <c r="F19" s="96" t="e">
        <f t="shared" ref="F19:F25" si="12">(E19-D19)/D19</f>
        <v>#DIV/0!</v>
      </c>
      <c r="G19" s="79">
        <v>0</v>
      </c>
      <c r="H19" s="79">
        <v>0</v>
      </c>
      <c r="I19" s="75" t="e">
        <f t="shared" si="1"/>
        <v>#DIV/0!</v>
      </c>
      <c r="J19" s="104" t="e">
        <f t="shared" ref="J19" si="13">H19/E19</f>
        <v>#DIV/0!</v>
      </c>
      <c r="K19" s="82"/>
      <c r="L19" s="17" t="s">
        <v>142</v>
      </c>
      <c r="M19" s="151" t="s">
        <v>143</v>
      </c>
      <c r="N19" s="37">
        <v>77989538</v>
      </c>
      <c r="O19" s="37">
        <v>97000000</v>
      </c>
      <c r="P19" s="49">
        <f t="shared" si="3"/>
        <v>0.24375656642561469</v>
      </c>
      <c r="Q19" s="37">
        <v>73414805.299999997</v>
      </c>
      <c r="R19" s="37">
        <v>79196626.599999994</v>
      </c>
      <c r="S19" s="56">
        <f t="shared" si="4"/>
        <v>7.8755521810258036E-2</v>
      </c>
      <c r="T19" s="54">
        <f t="shared" si="5"/>
        <v>0.81646006804123705</v>
      </c>
    </row>
    <row r="20" spans="1:20" customFormat="1" ht="15.75" x14ac:dyDescent="0.25">
      <c r="B20" s="73" t="s">
        <v>92</v>
      </c>
      <c r="C20" s="232" t="s">
        <v>93</v>
      </c>
      <c r="D20" s="83">
        <f>+D21+D25</f>
        <v>5482320291.0900002</v>
      </c>
      <c r="E20" s="83">
        <f>+E21+E25</f>
        <v>8438807887.0900002</v>
      </c>
      <c r="F20" s="96">
        <f t="shared" si="12"/>
        <v>0.53927670019662211</v>
      </c>
      <c r="G20" s="83">
        <f t="shared" ref="G20:H20" si="14">+G21+G25</f>
        <v>3145870330</v>
      </c>
      <c r="H20" s="83">
        <f t="shared" si="14"/>
        <v>8245644961.0900002</v>
      </c>
      <c r="I20" s="75">
        <f t="shared" ref="I20" si="15">(H20-G20)/G20</f>
        <v>1.6211013475212122</v>
      </c>
      <c r="J20" s="104">
        <f t="shared" ref="J20" si="16">H20/E20</f>
        <v>0.97711016430466346</v>
      </c>
      <c r="K20" s="77"/>
      <c r="L20" s="223" t="s">
        <v>27</v>
      </c>
      <c r="M20" s="224" t="s">
        <v>144</v>
      </c>
      <c r="N20" s="225">
        <f>+N21</f>
        <v>0</v>
      </c>
      <c r="O20" s="225">
        <f>+O21</f>
        <v>0</v>
      </c>
      <c r="P20" s="226" t="e">
        <f t="shared" si="3"/>
        <v>#DIV/0!</v>
      </c>
      <c r="Q20" s="225">
        <f t="shared" ref="Q20:R20" si="17">+Q21</f>
        <v>0</v>
      </c>
      <c r="R20" s="225">
        <f t="shared" si="17"/>
        <v>0</v>
      </c>
      <c r="S20" s="227" t="e">
        <f t="shared" si="4"/>
        <v>#DIV/0!</v>
      </c>
      <c r="T20" s="228" t="e">
        <f t="shared" si="5"/>
        <v>#DIV/0!</v>
      </c>
    </row>
    <row r="21" spans="1:20" customFormat="1" ht="15.75" x14ac:dyDescent="0.25">
      <c r="B21" s="248" t="s">
        <v>110</v>
      </c>
      <c r="C21" s="263" t="s">
        <v>192</v>
      </c>
      <c r="D21" s="80">
        <f>+D22+D23+D24</f>
        <v>5482320291.0900002</v>
      </c>
      <c r="E21" s="80">
        <f>+E22+E23+E24</f>
        <v>8438807887.0900002</v>
      </c>
      <c r="F21" s="100">
        <f>(E21-D21)/D21</f>
        <v>0.53927670019662211</v>
      </c>
      <c r="G21" s="80">
        <f t="shared" ref="G21:H21" si="18">+G22+G23+G24</f>
        <v>3145870330</v>
      </c>
      <c r="H21" s="80">
        <f t="shared" si="18"/>
        <v>8245644961.0900002</v>
      </c>
      <c r="I21" s="81">
        <f>(H21-G21)/G21</f>
        <v>1.6211013475212122</v>
      </c>
      <c r="J21" s="105">
        <f>H21/E21</f>
        <v>0.97711016430466346</v>
      </c>
      <c r="K21" s="77"/>
      <c r="L21" s="17" t="s">
        <v>5</v>
      </c>
      <c r="M21" s="29" t="s">
        <v>175</v>
      </c>
      <c r="N21" s="40">
        <f>+N22+N23+N24</f>
        <v>0</v>
      </c>
      <c r="O21" s="40">
        <f>+O22+O23+O24</f>
        <v>0</v>
      </c>
      <c r="P21" s="22" t="e">
        <f t="shared" si="3"/>
        <v>#DIV/0!</v>
      </c>
      <c r="Q21" s="40">
        <f t="shared" ref="Q21:R21" si="19">+Q22+Q23+Q24</f>
        <v>0</v>
      </c>
      <c r="R21" s="40">
        <f t="shared" si="19"/>
        <v>0</v>
      </c>
      <c r="S21" s="25" t="e">
        <f t="shared" si="4"/>
        <v>#DIV/0!</v>
      </c>
      <c r="T21" s="51" t="e">
        <f t="shared" si="5"/>
        <v>#DIV/0!</v>
      </c>
    </row>
    <row r="22" spans="1:20" customFormat="1" ht="15.75" x14ac:dyDescent="0.25">
      <c r="B22" s="259" t="s">
        <v>188</v>
      </c>
      <c r="C22" s="260" t="s">
        <v>187</v>
      </c>
      <c r="D22" s="79">
        <v>2617320291.0900002</v>
      </c>
      <c r="E22" s="79">
        <f>1804000000+750000000</f>
        <v>2554000000</v>
      </c>
      <c r="F22" s="96">
        <f t="shared" si="12"/>
        <v>-2.4192794174086353E-2</v>
      </c>
      <c r="G22" s="79">
        <v>280870330</v>
      </c>
      <c r="H22" s="79">
        <f>1804000000+750000000</f>
        <v>2554000000</v>
      </c>
      <c r="I22" s="75">
        <f t="shared" ref="I22:I24" si="20">(H22-G22)/G22</f>
        <v>8.0931640946197483</v>
      </c>
      <c r="J22" s="104">
        <f t="shared" ref="J22:J24" si="21">H22/E22</f>
        <v>1</v>
      </c>
      <c r="K22" s="77"/>
      <c r="L22" s="18" t="s">
        <v>145</v>
      </c>
      <c r="M22" s="31" t="s">
        <v>146</v>
      </c>
      <c r="N22" s="39"/>
      <c r="O22" s="39"/>
      <c r="P22" s="21" t="e">
        <f t="shared" si="3"/>
        <v>#DIV/0!</v>
      </c>
      <c r="Q22" s="39"/>
      <c r="R22" s="39"/>
      <c r="S22" s="20" t="e">
        <f t="shared" si="4"/>
        <v>#DIV/0!</v>
      </c>
      <c r="T22" s="52" t="e">
        <f t="shared" si="5"/>
        <v>#DIV/0!</v>
      </c>
    </row>
    <row r="23" spans="1:20" customFormat="1" ht="15.75" x14ac:dyDescent="0.25">
      <c r="B23" s="259" t="s">
        <v>189</v>
      </c>
      <c r="C23" s="260" t="s">
        <v>190</v>
      </c>
      <c r="D23" s="79">
        <v>2865000000</v>
      </c>
      <c r="E23" s="79">
        <v>5884807887.0900002</v>
      </c>
      <c r="F23" s="96">
        <f t="shared" si="12"/>
        <v>1.0540341665235602</v>
      </c>
      <c r="G23" s="79">
        <v>2865000000</v>
      </c>
      <c r="H23" s="79">
        <v>5691644961.0900002</v>
      </c>
      <c r="I23" s="75">
        <f t="shared" si="20"/>
        <v>0.98661255186387442</v>
      </c>
      <c r="J23" s="104">
        <f t="shared" si="21"/>
        <v>0.96717600137401971</v>
      </c>
      <c r="K23" s="77"/>
      <c r="L23" s="18" t="s">
        <v>147</v>
      </c>
      <c r="M23" s="31" t="s">
        <v>18</v>
      </c>
      <c r="N23" s="39"/>
      <c r="O23" s="39"/>
      <c r="P23" s="21" t="e">
        <f t="shared" si="3"/>
        <v>#DIV/0!</v>
      </c>
      <c r="Q23" s="39"/>
      <c r="R23" s="39"/>
      <c r="S23" s="20" t="e">
        <f t="shared" si="4"/>
        <v>#DIV/0!</v>
      </c>
      <c r="T23" s="52" t="e">
        <f t="shared" si="5"/>
        <v>#DIV/0!</v>
      </c>
    </row>
    <row r="24" spans="1:20" customFormat="1" ht="23.25" customHeight="1" x14ac:dyDescent="0.25">
      <c r="B24" s="259" t="s">
        <v>191</v>
      </c>
      <c r="C24" s="231" t="s">
        <v>206</v>
      </c>
      <c r="D24" s="79">
        <v>0</v>
      </c>
      <c r="E24" s="79">
        <v>0</v>
      </c>
      <c r="F24" s="96" t="e">
        <f t="shared" si="12"/>
        <v>#DIV/0!</v>
      </c>
      <c r="G24" s="79">
        <v>0</v>
      </c>
      <c r="H24" s="79">
        <v>0</v>
      </c>
      <c r="I24" s="75" t="e">
        <f t="shared" si="20"/>
        <v>#DIV/0!</v>
      </c>
      <c r="J24" s="104" t="e">
        <f t="shared" si="21"/>
        <v>#DIV/0!</v>
      </c>
      <c r="K24" s="77"/>
      <c r="L24" s="18" t="s">
        <v>176</v>
      </c>
      <c r="M24" s="31" t="s">
        <v>177</v>
      </c>
      <c r="N24" s="39"/>
      <c r="O24" s="39"/>
      <c r="P24" s="21"/>
      <c r="Q24" s="39"/>
      <c r="R24" s="39"/>
      <c r="S24" s="20"/>
      <c r="T24" s="52"/>
    </row>
    <row r="25" spans="1:20" customFormat="1" ht="15.75" x14ac:dyDescent="0.25">
      <c r="B25" s="248" t="s">
        <v>111</v>
      </c>
      <c r="C25" s="263" t="s">
        <v>101</v>
      </c>
      <c r="D25" s="79">
        <v>0</v>
      </c>
      <c r="E25" s="79">
        <v>0</v>
      </c>
      <c r="F25" s="96" t="e">
        <f t="shared" si="12"/>
        <v>#DIV/0!</v>
      </c>
      <c r="G25" s="79">
        <v>0</v>
      </c>
      <c r="H25" s="79">
        <v>0</v>
      </c>
      <c r="I25" s="75" t="e">
        <f>(H25-G25)/G25</f>
        <v>#DIV/0!</v>
      </c>
      <c r="J25" s="104" t="e">
        <f>H25/E25</f>
        <v>#DIV/0!</v>
      </c>
      <c r="K25" s="84"/>
      <c r="L25" s="223" t="s">
        <v>25</v>
      </c>
      <c r="M25" s="224" t="s">
        <v>34</v>
      </c>
      <c r="N25" s="225">
        <f>SUM(N26:N32)</f>
        <v>1466047522.0899999</v>
      </c>
      <c r="O25" s="225">
        <f>SUM(O26:O32)</f>
        <v>5609978893.0900002</v>
      </c>
      <c r="P25" s="226">
        <f t="shared" si="3"/>
        <v>2.8266009856845598</v>
      </c>
      <c r="Q25" s="225">
        <f>SUM(Q26:Q32)</f>
        <v>525279434</v>
      </c>
      <c r="R25" s="225">
        <f>SUM(R26:R32)</f>
        <v>5609853411.9700003</v>
      </c>
      <c r="S25" s="227">
        <f t="shared" si="4"/>
        <v>9.6797507171582886</v>
      </c>
      <c r="T25" s="228">
        <f t="shared" si="5"/>
        <v>0.99997763251477567</v>
      </c>
    </row>
    <row r="26" spans="1:20" customFormat="1" ht="15.75" x14ac:dyDescent="0.25">
      <c r="B26" s="302" t="s">
        <v>38</v>
      </c>
      <c r="C26" s="309" t="s">
        <v>33</v>
      </c>
      <c r="D26" s="310">
        <f>+D27+D28+D29+D30+D31+D32</f>
        <v>0</v>
      </c>
      <c r="E26" s="310">
        <f>+E27+E28+E29+E30+E31+E32</f>
        <v>0</v>
      </c>
      <c r="F26" s="305" t="e">
        <f>(E26-D26)/D26</f>
        <v>#DIV/0!</v>
      </c>
      <c r="G26" s="310">
        <f t="shared" ref="G26:H26" si="22">+G27+G28+G29+G30+G31+G32</f>
        <v>35146047.390000001</v>
      </c>
      <c r="H26" s="310">
        <f t="shared" si="22"/>
        <v>36982683.32</v>
      </c>
      <c r="I26" s="306">
        <f>(H26-G26)/G26</f>
        <v>5.2257254126464654E-2</v>
      </c>
      <c r="J26" s="307" t="e">
        <f>H26/E26</f>
        <v>#DIV/0!</v>
      </c>
      <c r="K26" s="77"/>
      <c r="L26" s="18" t="s">
        <v>6</v>
      </c>
      <c r="M26" s="31" t="s">
        <v>11</v>
      </c>
      <c r="N26" s="39"/>
      <c r="O26" s="39"/>
      <c r="P26" s="21" t="e">
        <f t="shared" si="3"/>
        <v>#DIV/0!</v>
      </c>
      <c r="Q26" s="39"/>
      <c r="R26" s="39"/>
      <c r="S26" s="20" t="e">
        <f t="shared" si="4"/>
        <v>#DIV/0!</v>
      </c>
      <c r="T26" s="52" t="e">
        <f t="shared" si="5"/>
        <v>#DIV/0!</v>
      </c>
    </row>
    <row r="27" spans="1:20" customFormat="1" ht="15.75" x14ac:dyDescent="0.25">
      <c r="B27" s="234" t="s">
        <v>207</v>
      </c>
      <c r="C27" s="78" t="s">
        <v>208</v>
      </c>
      <c r="D27" s="79">
        <v>0</v>
      </c>
      <c r="E27" s="79">
        <v>0</v>
      </c>
      <c r="F27" s="96" t="e">
        <f>(G27-D27)/D27</f>
        <v>#DIV/0!</v>
      </c>
      <c r="G27" s="79">
        <v>0</v>
      </c>
      <c r="H27" s="79">
        <v>0</v>
      </c>
      <c r="I27" s="75" t="e">
        <f t="shared" ref="I27:I31" si="23">(H27-G27)/G27</f>
        <v>#DIV/0!</v>
      </c>
      <c r="J27" s="104" t="e">
        <f>H27/G27</f>
        <v>#DIV/0!</v>
      </c>
      <c r="K27" s="77"/>
      <c r="L27" s="18" t="s">
        <v>7</v>
      </c>
      <c r="M27" s="30" t="s">
        <v>123</v>
      </c>
      <c r="N27" s="38">
        <v>1466047522.0899999</v>
      </c>
      <c r="O27" s="38">
        <v>5609978893.0900002</v>
      </c>
      <c r="P27" s="48">
        <f t="shared" si="3"/>
        <v>2.8266009856845598</v>
      </c>
      <c r="Q27" s="38">
        <v>525279434</v>
      </c>
      <c r="R27" s="38">
        <v>5609853411.9700003</v>
      </c>
      <c r="S27" s="55">
        <f t="shared" si="4"/>
        <v>9.6797507171582886</v>
      </c>
      <c r="T27" s="53">
        <f t="shared" si="5"/>
        <v>0.99997763251477567</v>
      </c>
    </row>
    <row r="28" spans="1:20" customFormat="1" ht="15.75" x14ac:dyDescent="0.25">
      <c r="A28">
        <v>12</v>
      </c>
      <c r="B28" s="234" t="s">
        <v>173</v>
      </c>
      <c r="C28" s="233" t="s">
        <v>174</v>
      </c>
      <c r="D28" s="79">
        <v>0</v>
      </c>
      <c r="E28" s="79">
        <v>0</v>
      </c>
      <c r="F28" s="96" t="e">
        <f t="shared" ref="F28:F32" si="24">(E28-D28)/D28</f>
        <v>#DIV/0!</v>
      </c>
      <c r="G28" s="79">
        <v>0</v>
      </c>
      <c r="H28" s="79">
        <v>0</v>
      </c>
      <c r="I28" s="75" t="e">
        <f t="shared" si="23"/>
        <v>#DIV/0!</v>
      </c>
      <c r="J28" s="104" t="e">
        <f t="shared" ref="J28:J31" si="25">H28/E28</f>
        <v>#DIV/0!</v>
      </c>
      <c r="K28" s="84"/>
      <c r="L28" s="18" t="s">
        <v>21</v>
      </c>
      <c r="M28" s="30" t="s">
        <v>93</v>
      </c>
      <c r="N28" s="45"/>
      <c r="O28" s="45"/>
      <c r="P28" s="48" t="e">
        <f t="shared" si="3"/>
        <v>#DIV/0!</v>
      </c>
      <c r="Q28" s="45"/>
      <c r="R28" s="45"/>
      <c r="S28" s="55" t="e">
        <f t="shared" si="4"/>
        <v>#DIV/0!</v>
      </c>
      <c r="T28" s="53" t="e">
        <f t="shared" si="5"/>
        <v>#DIV/0!</v>
      </c>
    </row>
    <row r="29" spans="1:20" customFormat="1" ht="15.75" x14ac:dyDescent="0.25">
      <c r="B29" s="234" t="s">
        <v>195</v>
      </c>
      <c r="C29" s="233" t="s">
        <v>196</v>
      </c>
      <c r="D29" s="79">
        <v>0</v>
      </c>
      <c r="E29" s="79">
        <v>0</v>
      </c>
      <c r="F29" s="96" t="e">
        <f t="shared" si="24"/>
        <v>#DIV/0!</v>
      </c>
      <c r="G29" s="79">
        <v>0</v>
      </c>
      <c r="H29" s="79">
        <v>1122265.32</v>
      </c>
      <c r="I29" s="75" t="e">
        <f t="shared" si="23"/>
        <v>#DIV/0!</v>
      </c>
      <c r="J29" s="104" t="e">
        <f t="shared" si="25"/>
        <v>#DIV/0!</v>
      </c>
      <c r="K29" s="84"/>
      <c r="L29" s="18" t="s">
        <v>62</v>
      </c>
      <c r="M29" s="30" t="s">
        <v>118</v>
      </c>
      <c r="N29" s="38"/>
      <c r="O29" s="38"/>
      <c r="P29" s="48" t="e">
        <f t="shared" si="3"/>
        <v>#DIV/0!</v>
      </c>
      <c r="Q29" s="38"/>
      <c r="R29" s="38"/>
      <c r="S29" s="55" t="e">
        <f t="shared" si="4"/>
        <v>#DIV/0!</v>
      </c>
      <c r="T29" s="53" t="e">
        <f t="shared" si="5"/>
        <v>#DIV/0!</v>
      </c>
    </row>
    <row r="30" spans="1:20" customFormat="1" ht="15.75" x14ac:dyDescent="0.25">
      <c r="A30" t="s">
        <v>36</v>
      </c>
      <c r="B30" s="234" t="s">
        <v>209</v>
      </c>
      <c r="C30" s="233" t="s">
        <v>174</v>
      </c>
      <c r="D30" s="79">
        <v>0</v>
      </c>
      <c r="E30" s="79">
        <v>0</v>
      </c>
      <c r="F30" s="96" t="e">
        <f t="shared" si="24"/>
        <v>#DIV/0!</v>
      </c>
      <c r="G30" s="79">
        <v>0</v>
      </c>
      <c r="H30" s="79">
        <v>0</v>
      </c>
      <c r="I30" s="75" t="e">
        <f t="shared" si="23"/>
        <v>#DIV/0!</v>
      </c>
      <c r="J30" s="104" t="e">
        <f t="shared" si="25"/>
        <v>#DIV/0!</v>
      </c>
      <c r="K30" s="77"/>
      <c r="L30" s="18" t="s">
        <v>64</v>
      </c>
      <c r="M30" s="129" t="s">
        <v>149</v>
      </c>
      <c r="N30" s="39"/>
      <c r="O30" s="39"/>
      <c r="P30" s="21" t="e">
        <f t="shared" si="3"/>
        <v>#DIV/0!</v>
      </c>
      <c r="Q30" s="39"/>
      <c r="R30" s="39"/>
      <c r="S30" s="20" t="e">
        <f t="shared" si="4"/>
        <v>#DIV/0!</v>
      </c>
      <c r="T30" s="52" t="e">
        <f t="shared" si="5"/>
        <v>#DIV/0!</v>
      </c>
    </row>
    <row r="31" spans="1:20" customFormat="1" ht="15.75" x14ac:dyDescent="0.25">
      <c r="B31" s="85" t="s">
        <v>115</v>
      </c>
      <c r="C31" s="233" t="s">
        <v>116</v>
      </c>
      <c r="D31" s="79">
        <v>0</v>
      </c>
      <c r="E31" s="79">
        <v>0</v>
      </c>
      <c r="F31" s="96" t="e">
        <f t="shared" si="24"/>
        <v>#DIV/0!</v>
      </c>
      <c r="G31" s="79">
        <v>0</v>
      </c>
      <c r="H31" s="79">
        <v>0</v>
      </c>
      <c r="I31" s="75" t="e">
        <f t="shared" si="23"/>
        <v>#DIV/0!</v>
      </c>
      <c r="J31" s="104" t="e">
        <f t="shared" si="25"/>
        <v>#DIV/0!</v>
      </c>
      <c r="K31" s="77"/>
      <c r="L31" s="18" t="s">
        <v>65</v>
      </c>
      <c r="M31" s="129" t="s">
        <v>137</v>
      </c>
      <c r="N31" s="40"/>
      <c r="O31" s="40"/>
      <c r="P31" s="21" t="e">
        <f t="shared" si="3"/>
        <v>#DIV/0!</v>
      </c>
      <c r="Q31" s="40"/>
      <c r="R31" s="40"/>
      <c r="S31" s="20" t="e">
        <f t="shared" si="4"/>
        <v>#DIV/0!</v>
      </c>
      <c r="T31" s="52" t="e">
        <f t="shared" si="5"/>
        <v>#DIV/0!</v>
      </c>
    </row>
    <row r="32" spans="1:20" customFormat="1" ht="30.75" thickBot="1" x14ac:dyDescent="0.3">
      <c r="B32" s="300" t="s">
        <v>131</v>
      </c>
      <c r="C32" s="301" t="s">
        <v>197</v>
      </c>
      <c r="D32" s="88">
        <v>0</v>
      </c>
      <c r="E32" s="88">
        <v>0</v>
      </c>
      <c r="F32" s="97" t="e">
        <f t="shared" si="24"/>
        <v>#DIV/0!</v>
      </c>
      <c r="G32" s="88">
        <v>35146047.390000001</v>
      </c>
      <c r="H32" s="88">
        <v>35860418</v>
      </c>
      <c r="I32" s="101">
        <f>(H32-G32)/G32</f>
        <v>2.0325773822385988E-2</v>
      </c>
      <c r="J32" s="106" t="e">
        <f>H32/E32</f>
        <v>#DIV/0!</v>
      </c>
      <c r="K32" s="77"/>
      <c r="L32" s="311" t="s">
        <v>66</v>
      </c>
      <c r="M32" s="312" t="s">
        <v>143</v>
      </c>
      <c r="N32" s="144"/>
      <c r="O32" s="144"/>
      <c r="P32" s="313" t="e">
        <f t="shared" si="3"/>
        <v>#DIV/0!</v>
      </c>
      <c r="Q32" s="144"/>
      <c r="R32" s="144"/>
      <c r="S32" s="314" t="e">
        <f t="shared" si="4"/>
        <v>#DIV/0!</v>
      </c>
      <c r="T32" s="315" t="e">
        <f t="shared" si="5"/>
        <v>#DIV/0!</v>
      </c>
    </row>
    <row r="33" spans="2:22" ht="16.5" thickBot="1" x14ac:dyDescent="0.3">
      <c r="B33" s="89"/>
      <c r="C33" s="90"/>
      <c r="D33" s="84"/>
      <c r="E33" s="84"/>
      <c r="F33" s="91"/>
      <c r="G33" s="84"/>
      <c r="H33" s="84"/>
      <c r="I33" s="91"/>
      <c r="J33" s="92"/>
      <c r="K33" s="77"/>
      <c r="L33" s="319" t="s">
        <v>40</v>
      </c>
      <c r="M33" s="320" t="s">
        <v>211</v>
      </c>
      <c r="N33" s="465">
        <f>+N34+N35</f>
        <v>23823829969.5</v>
      </c>
      <c r="O33" s="465">
        <f>+O34+O35</f>
        <v>37499784300.830002</v>
      </c>
      <c r="P33" s="466">
        <f t="shared" si="3"/>
        <v>0.57404516187524757</v>
      </c>
      <c r="Q33" s="465">
        <f t="shared" ref="Q33:R33" si="26">+Q34+Q35</f>
        <v>21159113279.810001</v>
      </c>
      <c r="R33" s="465">
        <f t="shared" si="26"/>
        <v>35768202597.599998</v>
      </c>
      <c r="S33" s="466">
        <f t="shared" si="4"/>
        <v>0.6904395814984351</v>
      </c>
      <c r="T33" s="471">
        <f t="shared" si="5"/>
        <v>0.9538242223118153</v>
      </c>
      <c r="U33"/>
      <c r="V33"/>
    </row>
    <row r="34" spans="2:22" ht="15.75" x14ac:dyDescent="0.25">
      <c r="D34" s="93"/>
      <c r="E34" s="59"/>
      <c r="G34" s="59"/>
      <c r="H34" s="84"/>
      <c r="I34" s="91"/>
      <c r="J34" s="92"/>
      <c r="L34" s="316" t="s">
        <v>8</v>
      </c>
      <c r="M34" s="317" t="s">
        <v>11</v>
      </c>
      <c r="N34" s="318">
        <v>4204556197</v>
      </c>
      <c r="O34" s="318">
        <v>4845302357.2600002</v>
      </c>
      <c r="P34" s="467">
        <f t="shared" si="3"/>
        <v>0.15239329200004037</v>
      </c>
      <c r="Q34" s="318">
        <v>3609714898.6100001</v>
      </c>
      <c r="R34" s="318">
        <v>4232033644.9899998</v>
      </c>
      <c r="S34" s="469">
        <f t="shared" si="4"/>
        <v>0.17240107982479091</v>
      </c>
      <c r="T34" s="470">
        <f t="shared" si="5"/>
        <v>0.87343024912550526</v>
      </c>
    </row>
    <row r="35" spans="2:22" ht="15.75" x14ac:dyDescent="0.25">
      <c r="H35" s="59"/>
      <c r="L35" s="321" t="s">
        <v>212</v>
      </c>
      <c r="M35" s="322" t="s">
        <v>148</v>
      </c>
      <c r="N35" s="203">
        <f>+N36+N37</f>
        <v>19619273772.5</v>
      </c>
      <c r="O35" s="203">
        <f>+O36+O37</f>
        <v>32654481943.57</v>
      </c>
      <c r="P35" s="55">
        <f t="shared" si="3"/>
        <v>0.66440829167393689</v>
      </c>
      <c r="Q35" s="203">
        <f t="shared" ref="Q35:R35" si="27">+Q36+Q37</f>
        <v>17549398381.200001</v>
      </c>
      <c r="R35" s="203">
        <f t="shared" si="27"/>
        <v>31536168952.610001</v>
      </c>
      <c r="S35" s="20">
        <f t="shared" si="4"/>
        <v>0.7969943053086932</v>
      </c>
      <c r="T35" s="52">
        <f t="shared" si="5"/>
        <v>0.96575315471571255</v>
      </c>
    </row>
    <row r="36" spans="2:22" ht="15.75" x14ac:dyDescent="0.25">
      <c r="D36" s="93"/>
      <c r="E36" s="59"/>
      <c r="G36" s="59"/>
      <c r="H36" s="94"/>
      <c r="L36" s="311" t="s">
        <v>213</v>
      </c>
      <c r="M36" s="312" t="s">
        <v>215</v>
      </c>
      <c r="N36" s="144">
        <v>3898929544.4499998</v>
      </c>
      <c r="O36" s="144">
        <v>3825897455.2399998</v>
      </c>
      <c r="P36" s="55">
        <f t="shared" si="3"/>
        <v>-1.8731318013673486E-2</v>
      </c>
      <c r="Q36" s="144">
        <v>3744942547.52</v>
      </c>
      <c r="R36" s="144">
        <v>3660103114.46</v>
      </c>
      <c r="S36" s="20">
        <f t="shared" si="4"/>
        <v>-2.2654401765437725E-2</v>
      </c>
      <c r="T36" s="52">
        <f t="shared" si="5"/>
        <v>0.95666524188908264</v>
      </c>
    </row>
    <row r="37" spans="2:22" ht="20.25" customHeight="1" thickBot="1" x14ac:dyDescent="0.3">
      <c r="D37" s="93"/>
      <c r="H37" s="94"/>
      <c r="L37" s="130" t="s">
        <v>214</v>
      </c>
      <c r="M37" s="131" t="s">
        <v>216</v>
      </c>
      <c r="N37" s="132">
        <v>15720344228.049999</v>
      </c>
      <c r="O37" s="132">
        <v>28828584488.330002</v>
      </c>
      <c r="P37" s="468">
        <f t="shared" si="3"/>
        <v>0.83383926395777086</v>
      </c>
      <c r="Q37" s="132">
        <v>13804455833.68</v>
      </c>
      <c r="R37" s="132">
        <v>27876065838.150002</v>
      </c>
      <c r="S37" s="137">
        <f t="shared" si="4"/>
        <v>1.0193527491419256</v>
      </c>
      <c r="T37" s="138">
        <f>R37/O37</f>
        <v>0.96695922928281175</v>
      </c>
    </row>
    <row r="40" spans="2:22" ht="15.75" thickBot="1" x14ac:dyDescent="0.3"/>
    <row r="41" spans="2:22" ht="35.25" customHeight="1" x14ac:dyDescent="0.25">
      <c r="C41" s="476" t="s">
        <v>166</v>
      </c>
      <c r="D41" s="476" t="s">
        <v>0</v>
      </c>
      <c r="E41" s="476" t="s">
        <v>76</v>
      </c>
      <c r="F41" s="478" t="s">
        <v>294</v>
      </c>
      <c r="G41" s="478" t="s">
        <v>307</v>
      </c>
      <c r="H41" s="2"/>
      <c r="I41" s="2"/>
      <c r="J41" s="2"/>
      <c r="K41" s="3"/>
      <c r="L41" s="3"/>
      <c r="M41" s="476" t="s">
        <v>166</v>
      </c>
      <c r="N41" s="476" t="s">
        <v>317</v>
      </c>
      <c r="O41" s="476" t="s">
        <v>312</v>
      </c>
      <c r="P41" s="476" t="s">
        <v>315</v>
      </c>
      <c r="Q41" s="476" t="s">
        <v>313</v>
      </c>
      <c r="R41" s="476" t="s">
        <v>316</v>
      </c>
      <c r="S41" s="476" t="s">
        <v>314</v>
      </c>
      <c r="T41" s="476" t="s">
        <v>121</v>
      </c>
      <c r="U41" s="478" t="s">
        <v>294</v>
      </c>
      <c r="V41" s="478" t="s">
        <v>307</v>
      </c>
    </row>
    <row r="42" spans="2:22" ht="33.75" customHeight="1" thickBot="1" x14ac:dyDescent="0.3">
      <c r="C42" s="480"/>
      <c r="D42" s="477"/>
      <c r="E42" s="477"/>
      <c r="F42" s="479"/>
      <c r="G42" s="479"/>
      <c r="H42" s="2"/>
      <c r="I42" s="2"/>
      <c r="J42" s="2"/>
      <c r="K42" s="3"/>
      <c r="L42" s="3"/>
      <c r="M42" s="480"/>
      <c r="N42" s="477"/>
      <c r="O42" s="477"/>
      <c r="P42" s="477"/>
      <c r="Q42" s="477"/>
      <c r="R42" s="477"/>
      <c r="S42" s="477"/>
      <c r="T42" s="477"/>
      <c r="U42" s="479"/>
      <c r="V42" s="479"/>
    </row>
    <row r="43" spans="2:22" ht="15.75" x14ac:dyDescent="0.25">
      <c r="C43" s="429" t="s">
        <v>296</v>
      </c>
      <c r="D43" s="472">
        <f>+E11+E18</f>
        <v>48217260387</v>
      </c>
      <c r="E43" s="472">
        <f>+H11+H18</f>
        <v>36987408674.020004</v>
      </c>
      <c r="F43" s="149">
        <f>+E43/D43</f>
        <v>0.76709892634199284</v>
      </c>
      <c r="G43" s="149" t="e">
        <f>+E43/$E$56</f>
        <v>#DIV/0!</v>
      </c>
      <c r="H43" s="2"/>
      <c r="I43" s="2"/>
      <c r="J43" s="2"/>
      <c r="K43" s="3"/>
      <c r="L43" s="3"/>
      <c r="M43" s="429" t="s">
        <v>303</v>
      </c>
      <c r="N43" s="474">
        <f>+O11</f>
        <v>13546305080.17</v>
      </c>
      <c r="O43" s="474">
        <f>+R11</f>
        <v>12868472054.690001</v>
      </c>
      <c r="P43" s="426">
        <v>12554172944.369999</v>
      </c>
      <c r="Q43" s="426">
        <v>12554172944.369999</v>
      </c>
      <c r="R43" s="426">
        <v>2869415473.0799999</v>
      </c>
      <c r="S43" s="426">
        <v>9962001353.289999</v>
      </c>
      <c r="T43" s="426">
        <f>+O43</f>
        <v>12868472054.690001</v>
      </c>
      <c r="U43" s="149">
        <f>+T43/N43</f>
        <v>0.94996177766051815</v>
      </c>
      <c r="V43" s="149" t="e">
        <f>+T43/$E$56</f>
        <v>#DIV/0!</v>
      </c>
    </row>
    <row r="44" spans="2:22" ht="15.75" x14ac:dyDescent="0.25">
      <c r="C44" s="430" t="s">
        <v>297</v>
      </c>
      <c r="D44" s="146">
        <v>0</v>
      </c>
      <c r="E44" s="146">
        <v>0</v>
      </c>
      <c r="F44" s="149" t="e">
        <f t="shared" ref="F44:F49" si="28">+E44/D44</f>
        <v>#DIV/0!</v>
      </c>
      <c r="G44" s="149" t="e">
        <f t="shared" ref="G44:G49" si="29">+E44/$E$56</f>
        <v>#DIV/0!</v>
      </c>
      <c r="H44" s="2"/>
      <c r="I44" s="2"/>
      <c r="J44" s="2"/>
      <c r="K44" s="3"/>
      <c r="L44" s="3"/>
      <c r="M44" s="430" t="s">
        <v>304</v>
      </c>
      <c r="N44" s="475">
        <f>+O33</f>
        <v>37499784300.830002</v>
      </c>
      <c r="O44" s="475">
        <f>+R33</f>
        <v>35768202597.599998</v>
      </c>
      <c r="P44" s="146">
        <v>35208424333.089996</v>
      </c>
      <c r="Q44" s="146">
        <v>35208424333.089996</v>
      </c>
      <c r="R44" s="146">
        <v>6720721926.1700001</v>
      </c>
      <c r="S44" s="146">
        <v>29017354209.509998</v>
      </c>
      <c r="T44" s="146">
        <f t="shared" ref="T44:T46" si="30">+O44</f>
        <v>35768202597.599998</v>
      </c>
      <c r="U44" s="149">
        <f>+T44/N44</f>
        <v>0.9538242223118153</v>
      </c>
      <c r="V44" s="149" t="e">
        <f>+T44/$E$56</f>
        <v>#DIV/0!</v>
      </c>
    </row>
    <row r="45" spans="2:22" ht="15.75" x14ac:dyDescent="0.25">
      <c r="C45" s="430" t="s">
        <v>298</v>
      </c>
      <c r="D45" s="427">
        <v>0</v>
      </c>
      <c r="E45" s="427">
        <v>0</v>
      </c>
      <c r="F45" s="149" t="e">
        <f t="shared" si="28"/>
        <v>#DIV/0!</v>
      </c>
      <c r="G45" s="149" t="e">
        <f t="shared" si="29"/>
        <v>#DIV/0!</v>
      </c>
      <c r="H45" s="2"/>
      <c r="I45" s="2"/>
      <c r="J45" s="2"/>
      <c r="K45" s="3"/>
      <c r="L45" s="3"/>
      <c r="M45" s="430" t="s">
        <v>305</v>
      </c>
      <c r="N45" s="473">
        <f>+O20</f>
        <v>0</v>
      </c>
      <c r="O45" s="473">
        <f>+R20</f>
        <v>0</v>
      </c>
      <c r="P45" s="427">
        <v>0</v>
      </c>
      <c r="Q45" s="427">
        <v>0</v>
      </c>
      <c r="R45" s="427">
        <v>0</v>
      </c>
      <c r="S45" s="427">
        <v>0</v>
      </c>
      <c r="T45" s="146">
        <f t="shared" si="30"/>
        <v>0</v>
      </c>
      <c r="U45" s="149" t="e">
        <f>+T45/N45</f>
        <v>#DIV/0!</v>
      </c>
      <c r="V45" s="149" t="e">
        <f t="shared" ref="V45:V46" si="31">+T45/$E$56</f>
        <v>#DIV/0!</v>
      </c>
    </row>
    <row r="46" spans="2:22" ht="16.5" thickBot="1" x14ac:dyDescent="0.3">
      <c r="C46" s="431" t="s">
        <v>299</v>
      </c>
      <c r="D46" s="473">
        <f>+E20</f>
        <v>8438807887.0900002</v>
      </c>
      <c r="E46" s="473">
        <f>+H20</f>
        <v>8245644961.0900002</v>
      </c>
      <c r="F46" s="149">
        <f t="shared" si="28"/>
        <v>0.97711016430466346</v>
      </c>
      <c r="G46" s="149" t="e">
        <f t="shared" si="29"/>
        <v>#DIV/0!</v>
      </c>
      <c r="H46" s="2"/>
      <c r="I46" s="2"/>
      <c r="J46" s="2"/>
      <c r="K46" s="3"/>
      <c r="L46" s="3"/>
      <c r="M46" s="431" t="s">
        <v>306</v>
      </c>
      <c r="N46" s="473">
        <f>+O25</f>
        <v>5609978893.0900002</v>
      </c>
      <c r="O46" s="473">
        <f>+R25</f>
        <v>5609853411.9700003</v>
      </c>
      <c r="P46" s="427">
        <v>5609853411.9700003</v>
      </c>
      <c r="Q46" s="427">
        <v>5609853411.9700003</v>
      </c>
      <c r="R46" s="427">
        <v>154915224</v>
      </c>
      <c r="S46" s="427">
        <v>5454938187.9700003</v>
      </c>
      <c r="T46" s="451">
        <f t="shared" si="30"/>
        <v>5609853411.9700003</v>
      </c>
      <c r="U46" s="149">
        <f>+T46/N46</f>
        <v>0.99997763251477567</v>
      </c>
      <c r="V46" s="149" t="e">
        <f t="shared" si="31"/>
        <v>#DIV/0!</v>
      </c>
    </row>
    <row r="47" spans="2:22" ht="17.25" thickBot="1" x14ac:dyDescent="0.3">
      <c r="C47" s="431" t="s">
        <v>301</v>
      </c>
      <c r="D47" s="473">
        <f>+E26</f>
        <v>0</v>
      </c>
      <c r="E47" s="473">
        <f>+H26</f>
        <v>36982683.32</v>
      </c>
      <c r="F47" s="149" t="e">
        <f t="shared" si="28"/>
        <v>#DIV/0!</v>
      </c>
      <c r="G47" s="149" t="e">
        <f t="shared" si="29"/>
        <v>#DIV/0!</v>
      </c>
      <c r="H47" s="2"/>
      <c r="I47" s="2"/>
      <c r="J47" s="2"/>
      <c r="K47" s="3"/>
      <c r="L47" s="3"/>
      <c r="M47" s="432" t="s">
        <v>293</v>
      </c>
      <c r="N47" s="428">
        <f>SUM(N43:N46)</f>
        <v>56656068274.089996</v>
      </c>
      <c r="O47" s="428">
        <f t="shared" ref="O47:S47" si="32">SUM(O43:O46)</f>
        <v>54246528064.260002</v>
      </c>
      <c r="P47" s="428">
        <f t="shared" si="32"/>
        <v>53372450689.429993</v>
      </c>
      <c r="Q47" s="428">
        <f t="shared" si="32"/>
        <v>53372450689.429993</v>
      </c>
      <c r="R47" s="428">
        <f t="shared" si="32"/>
        <v>9745052623.25</v>
      </c>
      <c r="S47" s="428">
        <f t="shared" si="32"/>
        <v>44434293750.769997</v>
      </c>
      <c r="T47" s="428">
        <f>SUM(T43:T46)</f>
        <v>54246528064.260002</v>
      </c>
      <c r="U47" s="428" t="e">
        <f>SUM(U43:U46)</f>
        <v>#DIV/0!</v>
      </c>
      <c r="V47" s="428" t="e">
        <f>SUM(V43:V46)</f>
        <v>#DIV/0!</v>
      </c>
    </row>
    <row r="48" spans="2:22" ht="15.75" x14ac:dyDescent="0.25">
      <c r="C48" s="430" t="s">
        <v>300</v>
      </c>
      <c r="D48" s="146">
        <v>0</v>
      </c>
      <c r="E48" s="146">
        <v>0</v>
      </c>
      <c r="F48" s="149" t="e">
        <f t="shared" si="28"/>
        <v>#DIV/0!</v>
      </c>
      <c r="G48" s="149" t="e">
        <f t="shared" si="29"/>
        <v>#DIV/0!</v>
      </c>
      <c r="H48" s="2"/>
      <c r="I48" s="2"/>
      <c r="J48" s="2"/>
      <c r="K48" s="3"/>
      <c r="L48" s="3"/>
      <c r="M48" s="2"/>
      <c r="N48" s="3"/>
      <c r="O48" s="3"/>
      <c r="P48" s="27"/>
      <c r="Q48" s="2"/>
    </row>
    <row r="49" spans="3:17" ht="16.5" thickBot="1" x14ac:dyDescent="0.3">
      <c r="C49" s="433" t="s">
        <v>302</v>
      </c>
      <c r="D49" s="147">
        <v>0</v>
      </c>
      <c r="E49" s="147">
        <v>0</v>
      </c>
      <c r="F49" s="149" t="e">
        <f t="shared" si="28"/>
        <v>#DIV/0!</v>
      </c>
      <c r="G49" s="149" t="e">
        <f t="shared" si="29"/>
        <v>#DIV/0!</v>
      </c>
      <c r="H49" s="2"/>
      <c r="I49" s="2"/>
      <c r="J49" s="2"/>
      <c r="K49" s="3"/>
      <c r="L49" s="3"/>
      <c r="M49" s="2"/>
      <c r="N49" s="3"/>
      <c r="O49" s="3"/>
      <c r="P49" s="27"/>
      <c r="Q49" s="2"/>
    </row>
    <row r="50" spans="3:17" ht="17.25" thickBot="1" x14ac:dyDescent="0.3">
      <c r="C50" s="432" t="s">
        <v>292</v>
      </c>
      <c r="D50" s="428">
        <f>SUM(D43:D49)</f>
        <v>56656068274.089996</v>
      </c>
      <c r="E50" s="428">
        <f t="shared" ref="E50:G50" si="33">SUM(E43:E49)</f>
        <v>45270036318.43</v>
      </c>
      <c r="F50" s="428" t="e">
        <f t="shared" si="33"/>
        <v>#DIV/0!</v>
      </c>
      <c r="G50" s="428" t="e">
        <f t="shared" si="33"/>
        <v>#DIV/0!</v>
      </c>
      <c r="H50" s="2"/>
      <c r="I50" s="2"/>
      <c r="J50" s="2"/>
      <c r="K50" s="3"/>
      <c r="L50" s="3"/>
      <c r="M50" s="2"/>
      <c r="N50" s="3"/>
      <c r="O50" s="3"/>
      <c r="P50" s="27"/>
      <c r="Q50" s="2"/>
    </row>
    <row r="51" spans="3:17" ht="15.75" x14ac:dyDescent="0.25">
      <c r="C51" s="16"/>
      <c r="D51" s="2"/>
      <c r="E51" s="2"/>
      <c r="F51" s="27"/>
      <c r="G51" s="2"/>
      <c r="H51" s="2"/>
      <c r="I51" s="27"/>
      <c r="J51" s="27"/>
      <c r="K51" s="2"/>
      <c r="L51" s="2"/>
      <c r="M51" s="2"/>
      <c r="N51" s="3"/>
      <c r="O51" s="3"/>
      <c r="P51" s="27"/>
      <c r="Q51" s="2"/>
    </row>
  </sheetData>
  <mergeCells count="39">
    <mergeCell ref="R41:R42"/>
    <mergeCell ref="S41:S42"/>
    <mergeCell ref="T41:T42"/>
    <mergeCell ref="U41:U42"/>
    <mergeCell ref="V41:V42"/>
    <mergeCell ref="B8:B9"/>
    <mergeCell ref="C8:C9"/>
    <mergeCell ref="L8:L9"/>
    <mergeCell ref="M8:M9"/>
    <mergeCell ref="D2:J2"/>
    <mergeCell ref="D3:J3"/>
    <mergeCell ref="D4:J4"/>
    <mergeCell ref="D5:J5"/>
    <mergeCell ref="D6:J6"/>
    <mergeCell ref="I7:J7"/>
    <mergeCell ref="D1:J1"/>
    <mergeCell ref="N1:T1"/>
    <mergeCell ref="D8:F8"/>
    <mergeCell ref="G8:I8"/>
    <mergeCell ref="J8:J9"/>
    <mergeCell ref="Q8:S8"/>
    <mergeCell ref="T8:T9"/>
    <mergeCell ref="N8:P8"/>
    <mergeCell ref="N2:T2"/>
    <mergeCell ref="N3:T3"/>
    <mergeCell ref="N4:T4"/>
    <mergeCell ref="N5:T5"/>
    <mergeCell ref="N6:T6"/>
    <mergeCell ref="S7:T7"/>
    <mergeCell ref="C41:C42"/>
    <mergeCell ref="D41:D42"/>
    <mergeCell ref="E41:E42"/>
    <mergeCell ref="F41:F42"/>
    <mergeCell ref="G41:G42"/>
    <mergeCell ref="M41:M42"/>
    <mergeCell ref="N41:N42"/>
    <mergeCell ref="O41:O42"/>
    <mergeCell ref="P41:P42"/>
    <mergeCell ref="Q41:Q42"/>
  </mergeCells>
  <phoneticPr fontId="25" type="noConversion"/>
  <printOptions horizontalCentered="1" verticalCentered="1"/>
  <pageMargins left="0" right="0" top="0" bottom="0" header="0" footer="0"/>
  <pageSetup scale="7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N107"/>
  <sheetViews>
    <sheetView zoomScale="90" zoomScaleNormal="90" workbookViewId="0">
      <selection activeCell="D4" sqref="D4:J4"/>
    </sheetView>
  </sheetViews>
  <sheetFormatPr baseColWidth="10" defaultColWidth="9.140625" defaultRowHeight="15" x14ac:dyDescent="0.2"/>
  <cols>
    <col min="1" max="1" width="6.28515625" style="2" customWidth="1"/>
    <col min="2" max="2" width="22.5703125" style="2" customWidth="1"/>
    <col min="3" max="3" width="63.85546875" style="2" customWidth="1"/>
    <col min="4" max="4" width="19" style="2" customWidth="1"/>
    <col min="5" max="5" width="16.42578125" style="2" customWidth="1"/>
    <col min="6" max="6" width="18.140625" style="2" customWidth="1"/>
    <col min="7" max="7" width="18" style="2" customWidth="1"/>
    <col min="8" max="8" width="16.28515625" style="2" customWidth="1"/>
    <col min="9" max="9" width="19" style="27" customWidth="1"/>
    <col min="10" max="10" width="20.140625" style="27" customWidth="1"/>
    <col min="11" max="11" width="11.7109375" style="2" customWidth="1"/>
    <col min="12" max="12" width="22.7109375" style="2" customWidth="1"/>
    <col min="13" max="13" width="53.28515625" style="2" customWidth="1"/>
    <col min="14" max="22" width="20.42578125" style="2" customWidth="1"/>
    <col min="23" max="244" width="9.140625" style="2"/>
    <col min="245" max="245" width="12.42578125" style="2" customWidth="1"/>
    <col min="246" max="246" width="70.28515625" style="2" customWidth="1"/>
    <col min="247" max="247" width="12.42578125" style="2" customWidth="1"/>
    <col min="248" max="248" width="13.140625" style="2" customWidth="1"/>
    <col min="249" max="249" width="8.5703125" style="2" bestFit="1" customWidth="1"/>
    <col min="250" max="250" width="13" style="2" customWidth="1"/>
    <col min="251" max="251" width="12.85546875" style="2" customWidth="1"/>
    <col min="252" max="252" width="8.5703125" style="2" bestFit="1" customWidth="1"/>
    <col min="253" max="253" width="11.42578125" style="2" bestFit="1" customWidth="1"/>
    <col min="254" max="254" width="2.7109375" style="2" customWidth="1"/>
    <col min="255" max="255" width="11.7109375" style="2" customWidth="1"/>
    <col min="256" max="256" width="79" style="2" customWidth="1"/>
    <col min="257" max="260" width="0" style="2" hidden="1" customWidth="1"/>
    <col min="261" max="261" width="14.140625" style="2" customWidth="1"/>
    <col min="262" max="262" width="10.140625" style="2" customWidth="1"/>
    <col min="263" max="263" width="11.140625" style="2" customWidth="1"/>
    <col min="264" max="500" width="9.140625" style="2"/>
    <col min="501" max="501" width="12.42578125" style="2" customWidth="1"/>
    <col min="502" max="502" width="70.28515625" style="2" customWidth="1"/>
    <col min="503" max="503" width="12.42578125" style="2" customWidth="1"/>
    <col min="504" max="504" width="13.140625" style="2" customWidth="1"/>
    <col min="505" max="505" width="8.5703125" style="2" bestFit="1" customWidth="1"/>
    <col min="506" max="506" width="13" style="2" customWidth="1"/>
    <col min="507" max="507" width="12.85546875" style="2" customWidth="1"/>
    <col min="508" max="508" width="8.5703125" style="2" bestFit="1" customWidth="1"/>
    <col min="509" max="509" width="11.42578125" style="2" bestFit="1" customWidth="1"/>
    <col min="510" max="510" width="2.7109375" style="2" customWidth="1"/>
    <col min="511" max="511" width="11.7109375" style="2" customWidth="1"/>
    <col min="512" max="512" width="79" style="2" customWidth="1"/>
    <col min="513" max="516" width="0" style="2" hidden="1" customWidth="1"/>
    <col min="517" max="517" width="14.140625" style="2" customWidth="1"/>
    <col min="518" max="518" width="10.140625" style="2" customWidth="1"/>
    <col min="519" max="519" width="11.140625" style="2" customWidth="1"/>
    <col min="520" max="756" width="9.140625" style="2"/>
    <col min="757" max="757" width="12.42578125" style="2" customWidth="1"/>
    <col min="758" max="758" width="70.28515625" style="2" customWidth="1"/>
    <col min="759" max="759" width="12.42578125" style="2" customWidth="1"/>
    <col min="760" max="760" width="13.140625" style="2" customWidth="1"/>
    <col min="761" max="761" width="8.5703125" style="2" bestFit="1" customWidth="1"/>
    <col min="762" max="762" width="13" style="2" customWidth="1"/>
    <col min="763" max="763" width="12.85546875" style="2" customWidth="1"/>
    <col min="764" max="764" width="8.5703125" style="2" bestFit="1" customWidth="1"/>
    <col min="765" max="765" width="11.42578125" style="2" bestFit="1" customWidth="1"/>
    <col min="766" max="766" width="2.7109375" style="2" customWidth="1"/>
    <col min="767" max="767" width="11.7109375" style="2" customWidth="1"/>
    <col min="768" max="768" width="79" style="2" customWidth="1"/>
    <col min="769" max="772" width="0" style="2" hidden="1" customWidth="1"/>
    <col min="773" max="773" width="14.140625" style="2" customWidth="1"/>
    <col min="774" max="774" width="10.140625" style="2" customWidth="1"/>
    <col min="775" max="775" width="11.140625" style="2" customWidth="1"/>
    <col min="776" max="1012" width="9.140625" style="2"/>
    <col min="1013" max="1013" width="12.42578125" style="2" customWidth="1"/>
    <col min="1014" max="1014" width="70.28515625" style="2" customWidth="1"/>
    <col min="1015" max="1015" width="12.42578125" style="2" customWidth="1"/>
    <col min="1016" max="1016" width="13.140625" style="2" customWidth="1"/>
    <col min="1017" max="1017" width="8.5703125" style="2" bestFit="1" customWidth="1"/>
    <col min="1018" max="1018" width="13" style="2" customWidth="1"/>
    <col min="1019" max="1019" width="12.85546875" style="2" customWidth="1"/>
    <col min="1020" max="1020" width="8.5703125" style="2" bestFit="1" customWidth="1"/>
    <col min="1021" max="1021" width="11.42578125" style="2" bestFit="1" customWidth="1"/>
    <col min="1022" max="1022" width="2.7109375" style="2" customWidth="1"/>
    <col min="1023" max="1023" width="11.7109375" style="2" customWidth="1"/>
    <col min="1024" max="1024" width="79" style="2" customWidth="1"/>
    <col min="1025" max="1028" width="0" style="2" hidden="1" customWidth="1"/>
    <col min="1029" max="1029" width="14.140625" style="2" customWidth="1"/>
    <col min="1030" max="1030" width="10.140625" style="2" customWidth="1"/>
    <col min="1031" max="1031" width="11.140625" style="2" customWidth="1"/>
    <col min="1032" max="1268" width="9.140625" style="2"/>
    <col min="1269" max="1269" width="12.42578125" style="2" customWidth="1"/>
    <col min="1270" max="1270" width="70.28515625" style="2" customWidth="1"/>
    <col min="1271" max="1271" width="12.42578125" style="2" customWidth="1"/>
    <col min="1272" max="1272" width="13.140625" style="2" customWidth="1"/>
    <col min="1273" max="1273" width="8.5703125" style="2" bestFit="1" customWidth="1"/>
    <col min="1274" max="1274" width="13" style="2" customWidth="1"/>
    <col min="1275" max="1275" width="12.85546875" style="2" customWidth="1"/>
    <col min="1276" max="1276" width="8.5703125" style="2" bestFit="1" customWidth="1"/>
    <col min="1277" max="1277" width="11.42578125" style="2" bestFit="1" customWidth="1"/>
    <col min="1278" max="1278" width="2.7109375" style="2" customWidth="1"/>
    <col min="1279" max="1279" width="11.7109375" style="2" customWidth="1"/>
    <col min="1280" max="1280" width="79" style="2" customWidth="1"/>
    <col min="1281" max="1284" width="0" style="2" hidden="1" customWidth="1"/>
    <col min="1285" max="1285" width="14.140625" style="2" customWidth="1"/>
    <col min="1286" max="1286" width="10.140625" style="2" customWidth="1"/>
    <col min="1287" max="1287" width="11.140625" style="2" customWidth="1"/>
    <col min="1288" max="1524" width="9.140625" style="2"/>
    <col min="1525" max="1525" width="12.42578125" style="2" customWidth="1"/>
    <col min="1526" max="1526" width="70.28515625" style="2" customWidth="1"/>
    <col min="1527" max="1527" width="12.42578125" style="2" customWidth="1"/>
    <col min="1528" max="1528" width="13.140625" style="2" customWidth="1"/>
    <col min="1529" max="1529" width="8.5703125" style="2" bestFit="1" customWidth="1"/>
    <col min="1530" max="1530" width="13" style="2" customWidth="1"/>
    <col min="1531" max="1531" width="12.85546875" style="2" customWidth="1"/>
    <col min="1532" max="1532" width="8.5703125" style="2" bestFit="1" customWidth="1"/>
    <col min="1533" max="1533" width="11.42578125" style="2" bestFit="1" customWidth="1"/>
    <col min="1534" max="1534" width="2.7109375" style="2" customWidth="1"/>
    <col min="1535" max="1535" width="11.7109375" style="2" customWidth="1"/>
    <col min="1536" max="1536" width="79" style="2" customWidth="1"/>
    <col min="1537" max="1540" width="0" style="2" hidden="1" customWidth="1"/>
    <col min="1541" max="1541" width="14.140625" style="2" customWidth="1"/>
    <col min="1542" max="1542" width="10.140625" style="2" customWidth="1"/>
    <col min="1543" max="1543" width="11.140625" style="2" customWidth="1"/>
    <col min="1544" max="1780" width="9.140625" style="2"/>
    <col min="1781" max="1781" width="12.42578125" style="2" customWidth="1"/>
    <col min="1782" max="1782" width="70.28515625" style="2" customWidth="1"/>
    <col min="1783" max="1783" width="12.42578125" style="2" customWidth="1"/>
    <col min="1784" max="1784" width="13.140625" style="2" customWidth="1"/>
    <col min="1785" max="1785" width="8.5703125" style="2" bestFit="1" customWidth="1"/>
    <col min="1786" max="1786" width="13" style="2" customWidth="1"/>
    <col min="1787" max="1787" width="12.85546875" style="2" customWidth="1"/>
    <col min="1788" max="1788" width="8.5703125" style="2" bestFit="1" customWidth="1"/>
    <col min="1789" max="1789" width="11.42578125" style="2" bestFit="1" customWidth="1"/>
    <col min="1790" max="1790" width="2.7109375" style="2" customWidth="1"/>
    <col min="1791" max="1791" width="11.7109375" style="2" customWidth="1"/>
    <col min="1792" max="1792" width="79" style="2" customWidth="1"/>
    <col min="1793" max="1796" width="0" style="2" hidden="1" customWidth="1"/>
    <col min="1797" max="1797" width="14.140625" style="2" customWidth="1"/>
    <col min="1798" max="1798" width="10.140625" style="2" customWidth="1"/>
    <col min="1799" max="1799" width="11.140625" style="2" customWidth="1"/>
    <col min="1800" max="2036" width="9.140625" style="2"/>
    <col min="2037" max="2037" width="12.42578125" style="2" customWidth="1"/>
    <col min="2038" max="2038" width="70.28515625" style="2" customWidth="1"/>
    <col min="2039" max="2039" width="12.42578125" style="2" customWidth="1"/>
    <col min="2040" max="2040" width="13.140625" style="2" customWidth="1"/>
    <col min="2041" max="2041" width="8.5703125" style="2" bestFit="1" customWidth="1"/>
    <col min="2042" max="2042" width="13" style="2" customWidth="1"/>
    <col min="2043" max="2043" width="12.85546875" style="2" customWidth="1"/>
    <col min="2044" max="2044" width="8.5703125" style="2" bestFit="1" customWidth="1"/>
    <col min="2045" max="2045" width="11.42578125" style="2" bestFit="1" customWidth="1"/>
    <col min="2046" max="2046" width="2.7109375" style="2" customWidth="1"/>
    <col min="2047" max="2047" width="11.7109375" style="2" customWidth="1"/>
    <col min="2048" max="2048" width="79" style="2" customWidth="1"/>
    <col min="2049" max="2052" width="0" style="2" hidden="1" customWidth="1"/>
    <col min="2053" max="2053" width="14.140625" style="2" customWidth="1"/>
    <col min="2054" max="2054" width="10.140625" style="2" customWidth="1"/>
    <col min="2055" max="2055" width="11.140625" style="2" customWidth="1"/>
    <col min="2056" max="2292" width="9.140625" style="2"/>
    <col min="2293" max="2293" width="12.42578125" style="2" customWidth="1"/>
    <col min="2294" max="2294" width="70.28515625" style="2" customWidth="1"/>
    <col min="2295" max="2295" width="12.42578125" style="2" customWidth="1"/>
    <col min="2296" max="2296" width="13.140625" style="2" customWidth="1"/>
    <col min="2297" max="2297" width="8.5703125" style="2" bestFit="1" customWidth="1"/>
    <col min="2298" max="2298" width="13" style="2" customWidth="1"/>
    <col min="2299" max="2299" width="12.85546875" style="2" customWidth="1"/>
    <col min="2300" max="2300" width="8.5703125" style="2" bestFit="1" customWidth="1"/>
    <col min="2301" max="2301" width="11.42578125" style="2" bestFit="1" customWidth="1"/>
    <col min="2302" max="2302" width="2.7109375" style="2" customWidth="1"/>
    <col min="2303" max="2303" width="11.7109375" style="2" customWidth="1"/>
    <col min="2304" max="2304" width="79" style="2" customWidth="1"/>
    <col min="2305" max="2308" width="0" style="2" hidden="1" customWidth="1"/>
    <col min="2309" max="2309" width="14.140625" style="2" customWidth="1"/>
    <col min="2310" max="2310" width="10.140625" style="2" customWidth="1"/>
    <col min="2311" max="2311" width="11.140625" style="2" customWidth="1"/>
    <col min="2312" max="2548" width="9.140625" style="2"/>
    <col min="2549" max="2549" width="12.42578125" style="2" customWidth="1"/>
    <col min="2550" max="2550" width="70.28515625" style="2" customWidth="1"/>
    <col min="2551" max="2551" width="12.42578125" style="2" customWidth="1"/>
    <col min="2552" max="2552" width="13.140625" style="2" customWidth="1"/>
    <col min="2553" max="2553" width="8.5703125" style="2" bestFit="1" customWidth="1"/>
    <col min="2554" max="2554" width="13" style="2" customWidth="1"/>
    <col min="2555" max="2555" width="12.85546875" style="2" customWidth="1"/>
    <col min="2556" max="2556" width="8.5703125" style="2" bestFit="1" customWidth="1"/>
    <col min="2557" max="2557" width="11.42578125" style="2" bestFit="1" customWidth="1"/>
    <col min="2558" max="2558" width="2.7109375" style="2" customWidth="1"/>
    <col min="2559" max="2559" width="11.7109375" style="2" customWidth="1"/>
    <col min="2560" max="2560" width="79" style="2" customWidth="1"/>
    <col min="2561" max="2564" width="0" style="2" hidden="1" customWidth="1"/>
    <col min="2565" max="2565" width="14.140625" style="2" customWidth="1"/>
    <col min="2566" max="2566" width="10.140625" style="2" customWidth="1"/>
    <col min="2567" max="2567" width="11.140625" style="2" customWidth="1"/>
    <col min="2568" max="2804" width="9.140625" style="2"/>
    <col min="2805" max="2805" width="12.42578125" style="2" customWidth="1"/>
    <col min="2806" max="2806" width="70.28515625" style="2" customWidth="1"/>
    <col min="2807" max="2807" width="12.42578125" style="2" customWidth="1"/>
    <col min="2808" max="2808" width="13.140625" style="2" customWidth="1"/>
    <col min="2809" max="2809" width="8.5703125" style="2" bestFit="1" customWidth="1"/>
    <col min="2810" max="2810" width="13" style="2" customWidth="1"/>
    <col min="2811" max="2811" width="12.85546875" style="2" customWidth="1"/>
    <col min="2812" max="2812" width="8.5703125" style="2" bestFit="1" customWidth="1"/>
    <col min="2813" max="2813" width="11.42578125" style="2" bestFit="1" customWidth="1"/>
    <col min="2814" max="2814" width="2.7109375" style="2" customWidth="1"/>
    <col min="2815" max="2815" width="11.7109375" style="2" customWidth="1"/>
    <col min="2816" max="2816" width="79" style="2" customWidth="1"/>
    <col min="2817" max="2820" width="0" style="2" hidden="1" customWidth="1"/>
    <col min="2821" max="2821" width="14.140625" style="2" customWidth="1"/>
    <col min="2822" max="2822" width="10.140625" style="2" customWidth="1"/>
    <col min="2823" max="2823" width="11.140625" style="2" customWidth="1"/>
    <col min="2824" max="3060" width="9.140625" style="2"/>
    <col min="3061" max="3061" width="12.42578125" style="2" customWidth="1"/>
    <col min="3062" max="3062" width="70.28515625" style="2" customWidth="1"/>
    <col min="3063" max="3063" width="12.42578125" style="2" customWidth="1"/>
    <col min="3064" max="3064" width="13.140625" style="2" customWidth="1"/>
    <col min="3065" max="3065" width="8.5703125" style="2" bestFit="1" customWidth="1"/>
    <col min="3066" max="3066" width="13" style="2" customWidth="1"/>
    <col min="3067" max="3067" width="12.85546875" style="2" customWidth="1"/>
    <col min="3068" max="3068" width="8.5703125" style="2" bestFit="1" customWidth="1"/>
    <col min="3069" max="3069" width="11.42578125" style="2" bestFit="1" customWidth="1"/>
    <col min="3070" max="3070" width="2.7109375" style="2" customWidth="1"/>
    <col min="3071" max="3071" width="11.7109375" style="2" customWidth="1"/>
    <col min="3072" max="3072" width="79" style="2" customWidth="1"/>
    <col min="3073" max="3076" width="0" style="2" hidden="1" customWidth="1"/>
    <col min="3077" max="3077" width="14.140625" style="2" customWidth="1"/>
    <col min="3078" max="3078" width="10.140625" style="2" customWidth="1"/>
    <col min="3079" max="3079" width="11.140625" style="2" customWidth="1"/>
    <col min="3080" max="3316" width="9.140625" style="2"/>
    <col min="3317" max="3317" width="12.42578125" style="2" customWidth="1"/>
    <col min="3318" max="3318" width="70.28515625" style="2" customWidth="1"/>
    <col min="3319" max="3319" width="12.42578125" style="2" customWidth="1"/>
    <col min="3320" max="3320" width="13.140625" style="2" customWidth="1"/>
    <col min="3321" max="3321" width="8.5703125" style="2" bestFit="1" customWidth="1"/>
    <col min="3322" max="3322" width="13" style="2" customWidth="1"/>
    <col min="3323" max="3323" width="12.85546875" style="2" customWidth="1"/>
    <col min="3324" max="3324" width="8.5703125" style="2" bestFit="1" customWidth="1"/>
    <col min="3325" max="3325" width="11.42578125" style="2" bestFit="1" customWidth="1"/>
    <col min="3326" max="3326" width="2.7109375" style="2" customWidth="1"/>
    <col min="3327" max="3327" width="11.7109375" style="2" customWidth="1"/>
    <col min="3328" max="3328" width="79" style="2" customWidth="1"/>
    <col min="3329" max="3332" width="0" style="2" hidden="1" customWidth="1"/>
    <col min="3333" max="3333" width="14.140625" style="2" customWidth="1"/>
    <col min="3334" max="3334" width="10.140625" style="2" customWidth="1"/>
    <col min="3335" max="3335" width="11.140625" style="2" customWidth="1"/>
    <col min="3336" max="3572" width="9.140625" style="2"/>
    <col min="3573" max="3573" width="12.42578125" style="2" customWidth="1"/>
    <col min="3574" max="3574" width="70.28515625" style="2" customWidth="1"/>
    <col min="3575" max="3575" width="12.42578125" style="2" customWidth="1"/>
    <col min="3576" max="3576" width="13.140625" style="2" customWidth="1"/>
    <col min="3577" max="3577" width="8.5703125" style="2" bestFit="1" customWidth="1"/>
    <col min="3578" max="3578" width="13" style="2" customWidth="1"/>
    <col min="3579" max="3579" width="12.85546875" style="2" customWidth="1"/>
    <col min="3580" max="3580" width="8.5703125" style="2" bestFit="1" customWidth="1"/>
    <col min="3581" max="3581" width="11.42578125" style="2" bestFit="1" customWidth="1"/>
    <col min="3582" max="3582" width="2.7109375" style="2" customWidth="1"/>
    <col min="3583" max="3583" width="11.7109375" style="2" customWidth="1"/>
    <col min="3584" max="3584" width="79" style="2" customWidth="1"/>
    <col min="3585" max="3588" width="0" style="2" hidden="1" customWidth="1"/>
    <col min="3589" max="3589" width="14.140625" style="2" customWidth="1"/>
    <col min="3590" max="3590" width="10.140625" style="2" customWidth="1"/>
    <col min="3591" max="3591" width="11.140625" style="2" customWidth="1"/>
    <col min="3592" max="3828" width="9.140625" style="2"/>
    <col min="3829" max="3829" width="12.42578125" style="2" customWidth="1"/>
    <col min="3830" max="3830" width="70.28515625" style="2" customWidth="1"/>
    <col min="3831" max="3831" width="12.42578125" style="2" customWidth="1"/>
    <col min="3832" max="3832" width="13.140625" style="2" customWidth="1"/>
    <col min="3833" max="3833" width="8.5703125" style="2" bestFit="1" customWidth="1"/>
    <col min="3834" max="3834" width="13" style="2" customWidth="1"/>
    <col min="3835" max="3835" width="12.85546875" style="2" customWidth="1"/>
    <col min="3836" max="3836" width="8.5703125" style="2" bestFit="1" customWidth="1"/>
    <col min="3837" max="3837" width="11.42578125" style="2" bestFit="1" customWidth="1"/>
    <col min="3838" max="3838" width="2.7109375" style="2" customWidth="1"/>
    <col min="3839" max="3839" width="11.7109375" style="2" customWidth="1"/>
    <col min="3840" max="3840" width="79" style="2" customWidth="1"/>
    <col min="3841" max="3844" width="0" style="2" hidden="1" customWidth="1"/>
    <col min="3845" max="3845" width="14.140625" style="2" customWidth="1"/>
    <col min="3846" max="3846" width="10.140625" style="2" customWidth="1"/>
    <col min="3847" max="3847" width="11.140625" style="2" customWidth="1"/>
    <col min="3848" max="4084" width="9.140625" style="2"/>
    <col min="4085" max="4085" width="12.42578125" style="2" customWidth="1"/>
    <col min="4086" max="4086" width="70.28515625" style="2" customWidth="1"/>
    <col min="4087" max="4087" width="12.42578125" style="2" customWidth="1"/>
    <col min="4088" max="4088" width="13.140625" style="2" customWidth="1"/>
    <col min="4089" max="4089" width="8.5703125" style="2" bestFit="1" customWidth="1"/>
    <col min="4090" max="4090" width="13" style="2" customWidth="1"/>
    <col min="4091" max="4091" width="12.85546875" style="2" customWidth="1"/>
    <col min="4092" max="4092" width="8.5703125" style="2" bestFit="1" customWidth="1"/>
    <col min="4093" max="4093" width="11.42578125" style="2" bestFit="1" customWidth="1"/>
    <col min="4094" max="4094" width="2.7109375" style="2" customWidth="1"/>
    <col min="4095" max="4095" width="11.7109375" style="2" customWidth="1"/>
    <col min="4096" max="4096" width="79" style="2" customWidth="1"/>
    <col min="4097" max="4100" width="0" style="2" hidden="1" customWidth="1"/>
    <col min="4101" max="4101" width="14.140625" style="2" customWidth="1"/>
    <col min="4102" max="4102" width="10.140625" style="2" customWidth="1"/>
    <col min="4103" max="4103" width="11.140625" style="2" customWidth="1"/>
    <col min="4104" max="4340" width="9.140625" style="2"/>
    <col min="4341" max="4341" width="12.42578125" style="2" customWidth="1"/>
    <col min="4342" max="4342" width="70.28515625" style="2" customWidth="1"/>
    <col min="4343" max="4343" width="12.42578125" style="2" customWidth="1"/>
    <col min="4344" max="4344" width="13.140625" style="2" customWidth="1"/>
    <col min="4345" max="4345" width="8.5703125" style="2" bestFit="1" customWidth="1"/>
    <col min="4346" max="4346" width="13" style="2" customWidth="1"/>
    <col min="4347" max="4347" width="12.85546875" style="2" customWidth="1"/>
    <col min="4348" max="4348" width="8.5703125" style="2" bestFit="1" customWidth="1"/>
    <col min="4349" max="4349" width="11.42578125" style="2" bestFit="1" customWidth="1"/>
    <col min="4350" max="4350" width="2.7109375" style="2" customWidth="1"/>
    <col min="4351" max="4351" width="11.7109375" style="2" customWidth="1"/>
    <col min="4352" max="4352" width="79" style="2" customWidth="1"/>
    <col min="4353" max="4356" width="0" style="2" hidden="1" customWidth="1"/>
    <col min="4357" max="4357" width="14.140625" style="2" customWidth="1"/>
    <col min="4358" max="4358" width="10.140625" style="2" customWidth="1"/>
    <col min="4359" max="4359" width="11.140625" style="2" customWidth="1"/>
    <col min="4360" max="4596" width="9.140625" style="2"/>
    <col min="4597" max="4597" width="12.42578125" style="2" customWidth="1"/>
    <col min="4598" max="4598" width="70.28515625" style="2" customWidth="1"/>
    <col min="4599" max="4599" width="12.42578125" style="2" customWidth="1"/>
    <col min="4600" max="4600" width="13.140625" style="2" customWidth="1"/>
    <col min="4601" max="4601" width="8.5703125" style="2" bestFit="1" customWidth="1"/>
    <col min="4602" max="4602" width="13" style="2" customWidth="1"/>
    <col min="4603" max="4603" width="12.85546875" style="2" customWidth="1"/>
    <col min="4604" max="4604" width="8.5703125" style="2" bestFit="1" customWidth="1"/>
    <col min="4605" max="4605" width="11.42578125" style="2" bestFit="1" customWidth="1"/>
    <col min="4606" max="4606" width="2.7109375" style="2" customWidth="1"/>
    <col min="4607" max="4607" width="11.7109375" style="2" customWidth="1"/>
    <col min="4608" max="4608" width="79" style="2" customWidth="1"/>
    <col min="4609" max="4612" width="0" style="2" hidden="1" customWidth="1"/>
    <col min="4613" max="4613" width="14.140625" style="2" customWidth="1"/>
    <col min="4614" max="4614" width="10.140625" style="2" customWidth="1"/>
    <col min="4615" max="4615" width="11.140625" style="2" customWidth="1"/>
    <col min="4616" max="4852" width="9.140625" style="2"/>
    <col min="4853" max="4853" width="12.42578125" style="2" customWidth="1"/>
    <col min="4854" max="4854" width="70.28515625" style="2" customWidth="1"/>
    <col min="4855" max="4855" width="12.42578125" style="2" customWidth="1"/>
    <col min="4856" max="4856" width="13.140625" style="2" customWidth="1"/>
    <col min="4857" max="4857" width="8.5703125" style="2" bestFit="1" customWidth="1"/>
    <col min="4858" max="4858" width="13" style="2" customWidth="1"/>
    <col min="4859" max="4859" width="12.85546875" style="2" customWidth="1"/>
    <col min="4860" max="4860" width="8.5703125" style="2" bestFit="1" customWidth="1"/>
    <col min="4861" max="4861" width="11.42578125" style="2" bestFit="1" customWidth="1"/>
    <col min="4862" max="4862" width="2.7109375" style="2" customWidth="1"/>
    <col min="4863" max="4863" width="11.7109375" style="2" customWidth="1"/>
    <col min="4864" max="4864" width="79" style="2" customWidth="1"/>
    <col min="4865" max="4868" width="0" style="2" hidden="1" customWidth="1"/>
    <col min="4869" max="4869" width="14.140625" style="2" customWidth="1"/>
    <col min="4870" max="4870" width="10.140625" style="2" customWidth="1"/>
    <col min="4871" max="4871" width="11.140625" style="2" customWidth="1"/>
    <col min="4872" max="5108" width="9.140625" style="2"/>
    <col min="5109" max="5109" width="12.42578125" style="2" customWidth="1"/>
    <col min="5110" max="5110" width="70.28515625" style="2" customWidth="1"/>
    <col min="5111" max="5111" width="12.42578125" style="2" customWidth="1"/>
    <col min="5112" max="5112" width="13.140625" style="2" customWidth="1"/>
    <col min="5113" max="5113" width="8.5703125" style="2" bestFit="1" customWidth="1"/>
    <col min="5114" max="5114" width="13" style="2" customWidth="1"/>
    <col min="5115" max="5115" width="12.85546875" style="2" customWidth="1"/>
    <col min="5116" max="5116" width="8.5703125" style="2" bestFit="1" customWidth="1"/>
    <col min="5117" max="5117" width="11.42578125" style="2" bestFit="1" customWidth="1"/>
    <col min="5118" max="5118" width="2.7109375" style="2" customWidth="1"/>
    <col min="5119" max="5119" width="11.7109375" style="2" customWidth="1"/>
    <col min="5120" max="5120" width="79" style="2" customWidth="1"/>
    <col min="5121" max="5124" width="0" style="2" hidden="1" customWidth="1"/>
    <col min="5125" max="5125" width="14.140625" style="2" customWidth="1"/>
    <col min="5126" max="5126" width="10.140625" style="2" customWidth="1"/>
    <col min="5127" max="5127" width="11.140625" style="2" customWidth="1"/>
    <col min="5128" max="5364" width="9.140625" style="2"/>
    <col min="5365" max="5365" width="12.42578125" style="2" customWidth="1"/>
    <col min="5366" max="5366" width="70.28515625" style="2" customWidth="1"/>
    <col min="5367" max="5367" width="12.42578125" style="2" customWidth="1"/>
    <col min="5368" max="5368" width="13.140625" style="2" customWidth="1"/>
    <col min="5369" max="5369" width="8.5703125" style="2" bestFit="1" customWidth="1"/>
    <col min="5370" max="5370" width="13" style="2" customWidth="1"/>
    <col min="5371" max="5371" width="12.85546875" style="2" customWidth="1"/>
    <col min="5372" max="5372" width="8.5703125" style="2" bestFit="1" customWidth="1"/>
    <col min="5373" max="5373" width="11.42578125" style="2" bestFit="1" customWidth="1"/>
    <col min="5374" max="5374" width="2.7109375" style="2" customWidth="1"/>
    <col min="5375" max="5375" width="11.7109375" style="2" customWidth="1"/>
    <col min="5376" max="5376" width="79" style="2" customWidth="1"/>
    <col min="5377" max="5380" width="0" style="2" hidden="1" customWidth="1"/>
    <col min="5381" max="5381" width="14.140625" style="2" customWidth="1"/>
    <col min="5382" max="5382" width="10.140625" style="2" customWidth="1"/>
    <col min="5383" max="5383" width="11.140625" style="2" customWidth="1"/>
    <col min="5384" max="5620" width="9.140625" style="2"/>
    <col min="5621" max="5621" width="12.42578125" style="2" customWidth="1"/>
    <col min="5622" max="5622" width="70.28515625" style="2" customWidth="1"/>
    <col min="5623" max="5623" width="12.42578125" style="2" customWidth="1"/>
    <col min="5624" max="5624" width="13.140625" style="2" customWidth="1"/>
    <col min="5625" max="5625" width="8.5703125" style="2" bestFit="1" customWidth="1"/>
    <col min="5626" max="5626" width="13" style="2" customWidth="1"/>
    <col min="5627" max="5627" width="12.85546875" style="2" customWidth="1"/>
    <col min="5628" max="5628" width="8.5703125" style="2" bestFit="1" customWidth="1"/>
    <col min="5629" max="5629" width="11.42578125" style="2" bestFit="1" customWidth="1"/>
    <col min="5630" max="5630" width="2.7109375" style="2" customWidth="1"/>
    <col min="5631" max="5631" width="11.7109375" style="2" customWidth="1"/>
    <col min="5632" max="5632" width="79" style="2" customWidth="1"/>
    <col min="5633" max="5636" width="0" style="2" hidden="1" customWidth="1"/>
    <col min="5637" max="5637" width="14.140625" style="2" customWidth="1"/>
    <col min="5638" max="5638" width="10.140625" style="2" customWidth="1"/>
    <col min="5639" max="5639" width="11.140625" style="2" customWidth="1"/>
    <col min="5640" max="5876" width="9.140625" style="2"/>
    <col min="5877" max="5877" width="12.42578125" style="2" customWidth="1"/>
    <col min="5878" max="5878" width="70.28515625" style="2" customWidth="1"/>
    <col min="5879" max="5879" width="12.42578125" style="2" customWidth="1"/>
    <col min="5880" max="5880" width="13.140625" style="2" customWidth="1"/>
    <col min="5881" max="5881" width="8.5703125" style="2" bestFit="1" customWidth="1"/>
    <col min="5882" max="5882" width="13" style="2" customWidth="1"/>
    <col min="5883" max="5883" width="12.85546875" style="2" customWidth="1"/>
    <col min="5884" max="5884" width="8.5703125" style="2" bestFit="1" customWidth="1"/>
    <col min="5885" max="5885" width="11.42578125" style="2" bestFit="1" customWidth="1"/>
    <col min="5886" max="5886" width="2.7109375" style="2" customWidth="1"/>
    <col min="5887" max="5887" width="11.7109375" style="2" customWidth="1"/>
    <col min="5888" max="5888" width="79" style="2" customWidth="1"/>
    <col min="5889" max="5892" width="0" style="2" hidden="1" customWidth="1"/>
    <col min="5893" max="5893" width="14.140625" style="2" customWidth="1"/>
    <col min="5894" max="5894" width="10.140625" style="2" customWidth="1"/>
    <col min="5895" max="5895" width="11.140625" style="2" customWidth="1"/>
    <col min="5896" max="6132" width="9.140625" style="2"/>
    <col min="6133" max="6133" width="12.42578125" style="2" customWidth="1"/>
    <col min="6134" max="6134" width="70.28515625" style="2" customWidth="1"/>
    <col min="6135" max="6135" width="12.42578125" style="2" customWidth="1"/>
    <col min="6136" max="6136" width="13.140625" style="2" customWidth="1"/>
    <col min="6137" max="6137" width="8.5703125" style="2" bestFit="1" customWidth="1"/>
    <col min="6138" max="6138" width="13" style="2" customWidth="1"/>
    <col min="6139" max="6139" width="12.85546875" style="2" customWidth="1"/>
    <col min="6140" max="6140" width="8.5703125" style="2" bestFit="1" customWidth="1"/>
    <col min="6141" max="6141" width="11.42578125" style="2" bestFit="1" customWidth="1"/>
    <col min="6142" max="6142" width="2.7109375" style="2" customWidth="1"/>
    <col min="6143" max="6143" width="11.7109375" style="2" customWidth="1"/>
    <col min="6144" max="6144" width="79" style="2" customWidth="1"/>
    <col min="6145" max="6148" width="0" style="2" hidden="1" customWidth="1"/>
    <col min="6149" max="6149" width="14.140625" style="2" customWidth="1"/>
    <col min="6150" max="6150" width="10.140625" style="2" customWidth="1"/>
    <col min="6151" max="6151" width="11.140625" style="2" customWidth="1"/>
    <col min="6152" max="6388" width="9.140625" style="2"/>
    <col min="6389" max="6389" width="12.42578125" style="2" customWidth="1"/>
    <col min="6390" max="6390" width="70.28515625" style="2" customWidth="1"/>
    <col min="6391" max="6391" width="12.42578125" style="2" customWidth="1"/>
    <col min="6392" max="6392" width="13.140625" style="2" customWidth="1"/>
    <col min="6393" max="6393" width="8.5703125" style="2" bestFit="1" customWidth="1"/>
    <col min="6394" max="6394" width="13" style="2" customWidth="1"/>
    <col min="6395" max="6395" width="12.85546875" style="2" customWidth="1"/>
    <col min="6396" max="6396" width="8.5703125" style="2" bestFit="1" customWidth="1"/>
    <col min="6397" max="6397" width="11.42578125" style="2" bestFit="1" customWidth="1"/>
    <col min="6398" max="6398" width="2.7109375" style="2" customWidth="1"/>
    <col min="6399" max="6399" width="11.7109375" style="2" customWidth="1"/>
    <col min="6400" max="6400" width="79" style="2" customWidth="1"/>
    <col min="6401" max="6404" width="0" style="2" hidden="1" customWidth="1"/>
    <col min="6405" max="6405" width="14.140625" style="2" customWidth="1"/>
    <col min="6406" max="6406" width="10.140625" style="2" customWidth="1"/>
    <col min="6407" max="6407" width="11.140625" style="2" customWidth="1"/>
    <col min="6408" max="6644" width="9.140625" style="2"/>
    <col min="6645" max="6645" width="12.42578125" style="2" customWidth="1"/>
    <col min="6646" max="6646" width="70.28515625" style="2" customWidth="1"/>
    <col min="6647" max="6647" width="12.42578125" style="2" customWidth="1"/>
    <col min="6648" max="6648" width="13.140625" style="2" customWidth="1"/>
    <col min="6649" max="6649" width="8.5703125" style="2" bestFit="1" customWidth="1"/>
    <col min="6650" max="6650" width="13" style="2" customWidth="1"/>
    <col min="6651" max="6651" width="12.85546875" style="2" customWidth="1"/>
    <col min="6652" max="6652" width="8.5703125" style="2" bestFit="1" customWidth="1"/>
    <col min="6653" max="6653" width="11.42578125" style="2" bestFit="1" customWidth="1"/>
    <col min="6654" max="6654" width="2.7109375" style="2" customWidth="1"/>
    <col min="6655" max="6655" width="11.7109375" style="2" customWidth="1"/>
    <col min="6656" max="6656" width="79" style="2" customWidth="1"/>
    <col min="6657" max="6660" width="0" style="2" hidden="1" customWidth="1"/>
    <col min="6661" max="6661" width="14.140625" style="2" customWidth="1"/>
    <col min="6662" max="6662" width="10.140625" style="2" customWidth="1"/>
    <col min="6663" max="6663" width="11.140625" style="2" customWidth="1"/>
    <col min="6664" max="6900" width="9.140625" style="2"/>
    <col min="6901" max="6901" width="12.42578125" style="2" customWidth="1"/>
    <col min="6902" max="6902" width="70.28515625" style="2" customWidth="1"/>
    <col min="6903" max="6903" width="12.42578125" style="2" customWidth="1"/>
    <col min="6904" max="6904" width="13.140625" style="2" customWidth="1"/>
    <col min="6905" max="6905" width="8.5703125" style="2" bestFit="1" customWidth="1"/>
    <col min="6906" max="6906" width="13" style="2" customWidth="1"/>
    <col min="6907" max="6907" width="12.85546875" style="2" customWidth="1"/>
    <col min="6908" max="6908" width="8.5703125" style="2" bestFit="1" customWidth="1"/>
    <col min="6909" max="6909" width="11.42578125" style="2" bestFit="1" customWidth="1"/>
    <col min="6910" max="6910" width="2.7109375" style="2" customWidth="1"/>
    <col min="6911" max="6911" width="11.7109375" style="2" customWidth="1"/>
    <col min="6912" max="6912" width="79" style="2" customWidth="1"/>
    <col min="6913" max="6916" width="0" style="2" hidden="1" customWidth="1"/>
    <col min="6917" max="6917" width="14.140625" style="2" customWidth="1"/>
    <col min="6918" max="6918" width="10.140625" style="2" customWidth="1"/>
    <col min="6919" max="6919" width="11.140625" style="2" customWidth="1"/>
    <col min="6920" max="7156" width="9.140625" style="2"/>
    <col min="7157" max="7157" width="12.42578125" style="2" customWidth="1"/>
    <col min="7158" max="7158" width="70.28515625" style="2" customWidth="1"/>
    <col min="7159" max="7159" width="12.42578125" style="2" customWidth="1"/>
    <col min="7160" max="7160" width="13.140625" style="2" customWidth="1"/>
    <col min="7161" max="7161" width="8.5703125" style="2" bestFit="1" customWidth="1"/>
    <col min="7162" max="7162" width="13" style="2" customWidth="1"/>
    <col min="7163" max="7163" width="12.85546875" style="2" customWidth="1"/>
    <col min="7164" max="7164" width="8.5703125" style="2" bestFit="1" customWidth="1"/>
    <col min="7165" max="7165" width="11.42578125" style="2" bestFit="1" customWidth="1"/>
    <col min="7166" max="7166" width="2.7109375" style="2" customWidth="1"/>
    <col min="7167" max="7167" width="11.7109375" style="2" customWidth="1"/>
    <col min="7168" max="7168" width="79" style="2" customWidth="1"/>
    <col min="7169" max="7172" width="0" style="2" hidden="1" customWidth="1"/>
    <col min="7173" max="7173" width="14.140625" style="2" customWidth="1"/>
    <col min="7174" max="7174" width="10.140625" style="2" customWidth="1"/>
    <col min="7175" max="7175" width="11.140625" style="2" customWidth="1"/>
    <col min="7176" max="7412" width="9.140625" style="2"/>
    <col min="7413" max="7413" width="12.42578125" style="2" customWidth="1"/>
    <col min="7414" max="7414" width="70.28515625" style="2" customWidth="1"/>
    <col min="7415" max="7415" width="12.42578125" style="2" customWidth="1"/>
    <col min="7416" max="7416" width="13.140625" style="2" customWidth="1"/>
    <col min="7417" max="7417" width="8.5703125" style="2" bestFit="1" customWidth="1"/>
    <col min="7418" max="7418" width="13" style="2" customWidth="1"/>
    <col min="7419" max="7419" width="12.85546875" style="2" customWidth="1"/>
    <col min="7420" max="7420" width="8.5703125" style="2" bestFit="1" customWidth="1"/>
    <col min="7421" max="7421" width="11.42578125" style="2" bestFit="1" customWidth="1"/>
    <col min="7422" max="7422" width="2.7109375" style="2" customWidth="1"/>
    <col min="7423" max="7423" width="11.7109375" style="2" customWidth="1"/>
    <col min="7424" max="7424" width="79" style="2" customWidth="1"/>
    <col min="7425" max="7428" width="0" style="2" hidden="1" customWidth="1"/>
    <col min="7429" max="7429" width="14.140625" style="2" customWidth="1"/>
    <col min="7430" max="7430" width="10.140625" style="2" customWidth="1"/>
    <col min="7431" max="7431" width="11.140625" style="2" customWidth="1"/>
    <col min="7432" max="7668" width="9.140625" style="2"/>
    <col min="7669" max="7669" width="12.42578125" style="2" customWidth="1"/>
    <col min="7670" max="7670" width="70.28515625" style="2" customWidth="1"/>
    <col min="7671" max="7671" width="12.42578125" style="2" customWidth="1"/>
    <col min="7672" max="7672" width="13.140625" style="2" customWidth="1"/>
    <col min="7673" max="7673" width="8.5703125" style="2" bestFit="1" customWidth="1"/>
    <col min="7674" max="7674" width="13" style="2" customWidth="1"/>
    <col min="7675" max="7675" width="12.85546875" style="2" customWidth="1"/>
    <col min="7676" max="7676" width="8.5703125" style="2" bestFit="1" customWidth="1"/>
    <col min="7677" max="7677" width="11.42578125" style="2" bestFit="1" customWidth="1"/>
    <col min="7678" max="7678" width="2.7109375" style="2" customWidth="1"/>
    <col min="7679" max="7679" width="11.7109375" style="2" customWidth="1"/>
    <col min="7680" max="7680" width="79" style="2" customWidth="1"/>
    <col min="7681" max="7684" width="0" style="2" hidden="1" customWidth="1"/>
    <col min="7685" max="7685" width="14.140625" style="2" customWidth="1"/>
    <col min="7686" max="7686" width="10.140625" style="2" customWidth="1"/>
    <col min="7687" max="7687" width="11.140625" style="2" customWidth="1"/>
    <col min="7688" max="7924" width="9.140625" style="2"/>
    <col min="7925" max="7925" width="12.42578125" style="2" customWidth="1"/>
    <col min="7926" max="7926" width="70.28515625" style="2" customWidth="1"/>
    <col min="7927" max="7927" width="12.42578125" style="2" customWidth="1"/>
    <col min="7928" max="7928" width="13.140625" style="2" customWidth="1"/>
    <col min="7929" max="7929" width="8.5703125" style="2" bestFit="1" customWidth="1"/>
    <col min="7930" max="7930" width="13" style="2" customWidth="1"/>
    <col min="7931" max="7931" width="12.85546875" style="2" customWidth="1"/>
    <col min="7932" max="7932" width="8.5703125" style="2" bestFit="1" customWidth="1"/>
    <col min="7933" max="7933" width="11.42578125" style="2" bestFit="1" customWidth="1"/>
    <col min="7934" max="7934" width="2.7109375" style="2" customWidth="1"/>
    <col min="7935" max="7935" width="11.7109375" style="2" customWidth="1"/>
    <col min="7936" max="7936" width="79" style="2" customWidth="1"/>
    <col min="7937" max="7940" width="0" style="2" hidden="1" customWidth="1"/>
    <col min="7941" max="7941" width="14.140625" style="2" customWidth="1"/>
    <col min="7942" max="7942" width="10.140625" style="2" customWidth="1"/>
    <col min="7943" max="7943" width="11.140625" style="2" customWidth="1"/>
    <col min="7944" max="8180" width="9.140625" style="2"/>
    <col min="8181" max="8181" width="12.42578125" style="2" customWidth="1"/>
    <col min="8182" max="8182" width="70.28515625" style="2" customWidth="1"/>
    <col min="8183" max="8183" width="12.42578125" style="2" customWidth="1"/>
    <col min="8184" max="8184" width="13.140625" style="2" customWidth="1"/>
    <col min="8185" max="8185" width="8.5703125" style="2" bestFit="1" customWidth="1"/>
    <col min="8186" max="8186" width="13" style="2" customWidth="1"/>
    <col min="8187" max="8187" width="12.85546875" style="2" customWidth="1"/>
    <col min="8188" max="8188" width="8.5703125" style="2" bestFit="1" customWidth="1"/>
    <col min="8189" max="8189" width="11.42578125" style="2" bestFit="1" customWidth="1"/>
    <col min="8190" max="8190" width="2.7109375" style="2" customWidth="1"/>
    <col min="8191" max="8191" width="11.7109375" style="2" customWidth="1"/>
    <col min="8192" max="8192" width="79" style="2" customWidth="1"/>
    <col min="8193" max="8196" width="0" style="2" hidden="1" customWidth="1"/>
    <col min="8197" max="8197" width="14.140625" style="2" customWidth="1"/>
    <col min="8198" max="8198" width="10.140625" style="2" customWidth="1"/>
    <col min="8199" max="8199" width="11.140625" style="2" customWidth="1"/>
    <col min="8200" max="8436" width="9.140625" style="2"/>
    <col min="8437" max="8437" width="12.42578125" style="2" customWidth="1"/>
    <col min="8438" max="8438" width="70.28515625" style="2" customWidth="1"/>
    <col min="8439" max="8439" width="12.42578125" style="2" customWidth="1"/>
    <col min="8440" max="8440" width="13.140625" style="2" customWidth="1"/>
    <col min="8441" max="8441" width="8.5703125" style="2" bestFit="1" customWidth="1"/>
    <col min="8442" max="8442" width="13" style="2" customWidth="1"/>
    <col min="8443" max="8443" width="12.85546875" style="2" customWidth="1"/>
    <col min="8444" max="8444" width="8.5703125" style="2" bestFit="1" customWidth="1"/>
    <col min="8445" max="8445" width="11.42578125" style="2" bestFit="1" customWidth="1"/>
    <col min="8446" max="8446" width="2.7109375" style="2" customWidth="1"/>
    <col min="8447" max="8447" width="11.7109375" style="2" customWidth="1"/>
    <col min="8448" max="8448" width="79" style="2" customWidth="1"/>
    <col min="8449" max="8452" width="0" style="2" hidden="1" customWidth="1"/>
    <col min="8453" max="8453" width="14.140625" style="2" customWidth="1"/>
    <col min="8454" max="8454" width="10.140625" style="2" customWidth="1"/>
    <col min="8455" max="8455" width="11.140625" style="2" customWidth="1"/>
    <col min="8456" max="8692" width="9.140625" style="2"/>
    <col min="8693" max="8693" width="12.42578125" style="2" customWidth="1"/>
    <col min="8694" max="8694" width="70.28515625" style="2" customWidth="1"/>
    <col min="8695" max="8695" width="12.42578125" style="2" customWidth="1"/>
    <col min="8696" max="8696" width="13.140625" style="2" customWidth="1"/>
    <col min="8697" max="8697" width="8.5703125" style="2" bestFit="1" customWidth="1"/>
    <col min="8698" max="8698" width="13" style="2" customWidth="1"/>
    <col min="8699" max="8699" width="12.85546875" style="2" customWidth="1"/>
    <col min="8700" max="8700" width="8.5703125" style="2" bestFit="1" customWidth="1"/>
    <col min="8701" max="8701" width="11.42578125" style="2" bestFit="1" customWidth="1"/>
    <col min="8702" max="8702" width="2.7109375" style="2" customWidth="1"/>
    <col min="8703" max="8703" width="11.7109375" style="2" customWidth="1"/>
    <col min="8704" max="8704" width="79" style="2" customWidth="1"/>
    <col min="8705" max="8708" width="0" style="2" hidden="1" customWidth="1"/>
    <col min="8709" max="8709" width="14.140625" style="2" customWidth="1"/>
    <col min="8710" max="8710" width="10.140625" style="2" customWidth="1"/>
    <col min="8711" max="8711" width="11.140625" style="2" customWidth="1"/>
    <col min="8712" max="8948" width="9.140625" style="2"/>
    <col min="8949" max="8949" width="12.42578125" style="2" customWidth="1"/>
    <col min="8950" max="8950" width="70.28515625" style="2" customWidth="1"/>
    <col min="8951" max="8951" width="12.42578125" style="2" customWidth="1"/>
    <col min="8952" max="8952" width="13.140625" style="2" customWidth="1"/>
    <col min="8953" max="8953" width="8.5703125" style="2" bestFit="1" customWidth="1"/>
    <col min="8954" max="8954" width="13" style="2" customWidth="1"/>
    <col min="8955" max="8955" width="12.85546875" style="2" customWidth="1"/>
    <col min="8956" max="8956" width="8.5703125" style="2" bestFit="1" customWidth="1"/>
    <col min="8957" max="8957" width="11.42578125" style="2" bestFit="1" customWidth="1"/>
    <col min="8958" max="8958" width="2.7109375" style="2" customWidth="1"/>
    <col min="8959" max="8959" width="11.7109375" style="2" customWidth="1"/>
    <col min="8960" max="8960" width="79" style="2" customWidth="1"/>
    <col min="8961" max="8964" width="0" style="2" hidden="1" customWidth="1"/>
    <col min="8965" max="8965" width="14.140625" style="2" customWidth="1"/>
    <col min="8966" max="8966" width="10.140625" style="2" customWidth="1"/>
    <col min="8967" max="8967" width="11.140625" style="2" customWidth="1"/>
    <col min="8968" max="9204" width="9.140625" style="2"/>
    <col min="9205" max="9205" width="12.42578125" style="2" customWidth="1"/>
    <col min="9206" max="9206" width="70.28515625" style="2" customWidth="1"/>
    <col min="9207" max="9207" width="12.42578125" style="2" customWidth="1"/>
    <col min="9208" max="9208" width="13.140625" style="2" customWidth="1"/>
    <col min="9209" max="9209" width="8.5703125" style="2" bestFit="1" customWidth="1"/>
    <col min="9210" max="9210" width="13" style="2" customWidth="1"/>
    <col min="9211" max="9211" width="12.85546875" style="2" customWidth="1"/>
    <col min="9212" max="9212" width="8.5703125" style="2" bestFit="1" customWidth="1"/>
    <col min="9213" max="9213" width="11.42578125" style="2" bestFit="1" customWidth="1"/>
    <col min="9214" max="9214" width="2.7109375" style="2" customWidth="1"/>
    <col min="9215" max="9215" width="11.7109375" style="2" customWidth="1"/>
    <col min="9216" max="9216" width="79" style="2" customWidth="1"/>
    <col min="9217" max="9220" width="0" style="2" hidden="1" customWidth="1"/>
    <col min="9221" max="9221" width="14.140625" style="2" customWidth="1"/>
    <col min="9222" max="9222" width="10.140625" style="2" customWidth="1"/>
    <col min="9223" max="9223" width="11.140625" style="2" customWidth="1"/>
    <col min="9224" max="9460" width="9.140625" style="2"/>
    <col min="9461" max="9461" width="12.42578125" style="2" customWidth="1"/>
    <col min="9462" max="9462" width="70.28515625" style="2" customWidth="1"/>
    <col min="9463" max="9463" width="12.42578125" style="2" customWidth="1"/>
    <col min="9464" max="9464" width="13.140625" style="2" customWidth="1"/>
    <col min="9465" max="9465" width="8.5703125" style="2" bestFit="1" customWidth="1"/>
    <col min="9466" max="9466" width="13" style="2" customWidth="1"/>
    <col min="9467" max="9467" width="12.85546875" style="2" customWidth="1"/>
    <col min="9468" max="9468" width="8.5703125" style="2" bestFit="1" customWidth="1"/>
    <col min="9469" max="9469" width="11.42578125" style="2" bestFit="1" customWidth="1"/>
    <col min="9470" max="9470" width="2.7109375" style="2" customWidth="1"/>
    <col min="9471" max="9471" width="11.7109375" style="2" customWidth="1"/>
    <col min="9472" max="9472" width="79" style="2" customWidth="1"/>
    <col min="9473" max="9476" width="0" style="2" hidden="1" customWidth="1"/>
    <col min="9477" max="9477" width="14.140625" style="2" customWidth="1"/>
    <col min="9478" max="9478" width="10.140625" style="2" customWidth="1"/>
    <col min="9479" max="9479" width="11.140625" style="2" customWidth="1"/>
    <col min="9480" max="9716" width="9.140625" style="2"/>
    <col min="9717" max="9717" width="12.42578125" style="2" customWidth="1"/>
    <col min="9718" max="9718" width="70.28515625" style="2" customWidth="1"/>
    <col min="9719" max="9719" width="12.42578125" style="2" customWidth="1"/>
    <col min="9720" max="9720" width="13.140625" style="2" customWidth="1"/>
    <col min="9721" max="9721" width="8.5703125" style="2" bestFit="1" customWidth="1"/>
    <col min="9722" max="9722" width="13" style="2" customWidth="1"/>
    <col min="9723" max="9723" width="12.85546875" style="2" customWidth="1"/>
    <col min="9724" max="9724" width="8.5703125" style="2" bestFit="1" customWidth="1"/>
    <col min="9725" max="9725" width="11.42578125" style="2" bestFit="1" customWidth="1"/>
    <col min="9726" max="9726" width="2.7109375" style="2" customWidth="1"/>
    <col min="9727" max="9727" width="11.7109375" style="2" customWidth="1"/>
    <col min="9728" max="9728" width="79" style="2" customWidth="1"/>
    <col min="9729" max="9732" width="0" style="2" hidden="1" customWidth="1"/>
    <col min="9733" max="9733" width="14.140625" style="2" customWidth="1"/>
    <col min="9734" max="9734" width="10.140625" style="2" customWidth="1"/>
    <col min="9735" max="9735" width="11.140625" style="2" customWidth="1"/>
    <col min="9736" max="9972" width="9.140625" style="2"/>
    <col min="9973" max="9973" width="12.42578125" style="2" customWidth="1"/>
    <col min="9974" max="9974" width="70.28515625" style="2" customWidth="1"/>
    <col min="9975" max="9975" width="12.42578125" style="2" customWidth="1"/>
    <col min="9976" max="9976" width="13.140625" style="2" customWidth="1"/>
    <col min="9977" max="9977" width="8.5703125" style="2" bestFit="1" customWidth="1"/>
    <col min="9978" max="9978" width="13" style="2" customWidth="1"/>
    <col min="9979" max="9979" width="12.85546875" style="2" customWidth="1"/>
    <col min="9980" max="9980" width="8.5703125" style="2" bestFit="1" customWidth="1"/>
    <col min="9981" max="9981" width="11.42578125" style="2" bestFit="1" customWidth="1"/>
    <col min="9982" max="9982" width="2.7109375" style="2" customWidth="1"/>
    <col min="9983" max="9983" width="11.7109375" style="2" customWidth="1"/>
    <col min="9984" max="9984" width="79" style="2" customWidth="1"/>
    <col min="9985" max="9988" width="0" style="2" hidden="1" customWidth="1"/>
    <col min="9989" max="9989" width="14.140625" style="2" customWidth="1"/>
    <col min="9990" max="9990" width="10.140625" style="2" customWidth="1"/>
    <col min="9991" max="9991" width="11.140625" style="2" customWidth="1"/>
    <col min="9992" max="10228" width="9.140625" style="2"/>
    <col min="10229" max="10229" width="12.42578125" style="2" customWidth="1"/>
    <col min="10230" max="10230" width="70.28515625" style="2" customWidth="1"/>
    <col min="10231" max="10231" width="12.42578125" style="2" customWidth="1"/>
    <col min="10232" max="10232" width="13.140625" style="2" customWidth="1"/>
    <col min="10233" max="10233" width="8.5703125" style="2" bestFit="1" customWidth="1"/>
    <col min="10234" max="10234" width="13" style="2" customWidth="1"/>
    <col min="10235" max="10235" width="12.85546875" style="2" customWidth="1"/>
    <col min="10236" max="10236" width="8.5703125" style="2" bestFit="1" customWidth="1"/>
    <col min="10237" max="10237" width="11.42578125" style="2" bestFit="1" customWidth="1"/>
    <col min="10238" max="10238" width="2.7109375" style="2" customWidth="1"/>
    <col min="10239" max="10239" width="11.7109375" style="2" customWidth="1"/>
    <col min="10240" max="10240" width="79" style="2" customWidth="1"/>
    <col min="10241" max="10244" width="0" style="2" hidden="1" customWidth="1"/>
    <col min="10245" max="10245" width="14.140625" style="2" customWidth="1"/>
    <col min="10246" max="10246" width="10.140625" style="2" customWidth="1"/>
    <col min="10247" max="10247" width="11.140625" style="2" customWidth="1"/>
    <col min="10248" max="10484" width="9.140625" style="2"/>
    <col min="10485" max="10485" width="12.42578125" style="2" customWidth="1"/>
    <col min="10486" max="10486" width="70.28515625" style="2" customWidth="1"/>
    <col min="10487" max="10487" width="12.42578125" style="2" customWidth="1"/>
    <col min="10488" max="10488" width="13.140625" style="2" customWidth="1"/>
    <col min="10489" max="10489" width="8.5703125" style="2" bestFit="1" customWidth="1"/>
    <col min="10490" max="10490" width="13" style="2" customWidth="1"/>
    <col min="10491" max="10491" width="12.85546875" style="2" customWidth="1"/>
    <col min="10492" max="10492" width="8.5703125" style="2" bestFit="1" customWidth="1"/>
    <col min="10493" max="10493" width="11.42578125" style="2" bestFit="1" customWidth="1"/>
    <col min="10494" max="10494" width="2.7109375" style="2" customWidth="1"/>
    <col min="10495" max="10495" width="11.7109375" style="2" customWidth="1"/>
    <col min="10496" max="10496" width="79" style="2" customWidth="1"/>
    <col min="10497" max="10500" width="0" style="2" hidden="1" customWidth="1"/>
    <col min="10501" max="10501" width="14.140625" style="2" customWidth="1"/>
    <col min="10502" max="10502" width="10.140625" style="2" customWidth="1"/>
    <col min="10503" max="10503" width="11.140625" style="2" customWidth="1"/>
    <col min="10504" max="10740" width="9.140625" style="2"/>
    <col min="10741" max="10741" width="12.42578125" style="2" customWidth="1"/>
    <col min="10742" max="10742" width="70.28515625" style="2" customWidth="1"/>
    <col min="10743" max="10743" width="12.42578125" style="2" customWidth="1"/>
    <col min="10744" max="10744" width="13.140625" style="2" customWidth="1"/>
    <col min="10745" max="10745" width="8.5703125" style="2" bestFit="1" customWidth="1"/>
    <col min="10746" max="10746" width="13" style="2" customWidth="1"/>
    <col min="10747" max="10747" width="12.85546875" style="2" customWidth="1"/>
    <col min="10748" max="10748" width="8.5703125" style="2" bestFit="1" customWidth="1"/>
    <col min="10749" max="10749" width="11.42578125" style="2" bestFit="1" customWidth="1"/>
    <col min="10750" max="10750" width="2.7109375" style="2" customWidth="1"/>
    <col min="10751" max="10751" width="11.7109375" style="2" customWidth="1"/>
    <col min="10752" max="10752" width="79" style="2" customWidth="1"/>
    <col min="10753" max="10756" width="0" style="2" hidden="1" customWidth="1"/>
    <col min="10757" max="10757" width="14.140625" style="2" customWidth="1"/>
    <col min="10758" max="10758" width="10.140625" style="2" customWidth="1"/>
    <col min="10759" max="10759" width="11.140625" style="2" customWidth="1"/>
    <col min="10760" max="10996" width="9.140625" style="2"/>
    <col min="10997" max="10997" width="12.42578125" style="2" customWidth="1"/>
    <col min="10998" max="10998" width="70.28515625" style="2" customWidth="1"/>
    <col min="10999" max="10999" width="12.42578125" style="2" customWidth="1"/>
    <col min="11000" max="11000" width="13.140625" style="2" customWidth="1"/>
    <col min="11001" max="11001" width="8.5703125" style="2" bestFit="1" customWidth="1"/>
    <col min="11002" max="11002" width="13" style="2" customWidth="1"/>
    <col min="11003" max="11003" width="12.85546875" style="2" customWidth="1"/>
    <col min="11004" max="11004" width="8.5703125" style="2" bestFit="1" customWidth="1"/>
    <col min="11005" max="11005" width="11.42578125" style="2" bestFit="1" customWidth="1"/>
    <col min="11006" max="11006" width="2.7109375" style="2" customWidth="1"/>
    <col min="11007" max="11007" width="11.7109375" style="2" customWidth="1"/>
    <col min="11008" max="11008" width="79" style="2" customWidth="1"/>
    <col min="11009" max="11012" width="0" style="2" hidden="1" customWidth="1"/>
    <col min="11013" max="11013" width="14.140625" style="2" customWidth="1"/>
    <col min="11014" max="11014" width="10.140625" style="2" customWidth="1"/>
    <col min="11015" max="11015" width="11.140625" style="2" customWidth="1"/>
    <col min="11016" max="11252" width="9.140625" style="2"/>
    <col min="11253" max="11253" width="12.42578125" style="2" customWidth="1"/>
    <col min="11254" max="11254" width="70.28515625" style="2" customWidth="1"/>
    <col min="11255" max="11255" width="12.42578125" style="2" customWidth="1"/>
    <col min="11256" max="11256" width="13.140625" style="2" customWidth="1"/>
    <col min="11257" max="11257" width="8.5703125" style="2" bestFit="1" customWidth="1"/>
    <col min="11258" max="11258" width="13" style="2" customWidth="1"/>
    <col min="11259" max="11259" width="12.85546875" style="2" customWidth="1"/>
    <col min="11260" max="11260" width="8.5703125" style="2" bestFit="1" customWidth="1"/>
    <col min="11261" max="11261" width="11.42578125" style="2" bestFit="1" customWidth="1"/>
    <col min="11262" max="11262" width="2.7109375" style="2" customWidth="1"/>
    <col min="11263" max="11263" width="11.7109375" style="2" customWidth="1"/>
    <col min="11264" max="11264" width="79" style="2" customWidth="1"/>
    <col min="11265" max="11268" width="0" style="2" hidden="1" customWidth="1"/>
    <col min="11269" max="11269" width="14.140625" style="2" customWidth="1"/>
    <col min="11270" max="11270" width="10.140625" style="2" customWidth="1"/>
    <col min="11271" max="11271" width="11.140625" style="2" customWidth="1"/>
    <col min="11272" max="11508" width="9.140625" style="2"/>
    <col min="11509" max="11509" width="12.42578125" style="2" customWidth="1"/>
    <col min="11510" max="11510" width="70.28515625" style="2" customWidth="1"/>
    <col min="11511" max="11511" width="12.42578125" style="2" customWidth="1"/>
    <col min="11512" max="11512" width="13.140625" style="2" customWidth="1"/>
    <col min="11513" max="11513" width="8.5703125" style="2" bestFit="1" customWidth="1"/>
    <col min="11514" max="11514" width="13" style="2" customWidth="1"/>
    <col min="11515" max="11515" width="12.85546875" style="2" customWidth="1"/>
    <col min="11516" max="11516" width="8.5703125" style="2" bestFit="1" customWidth="1"/>
    <col min="11517" max="11517" width="11.42578125" style="2" bestFit="1" customWidth="1"/>
    <col min="11518" max="11518" width="2.7109375" style="2" customWidth="1"/>
    <col min="11519" max="11519" width="11.7109375" style="2" customWidth="1"/>
    <col min="11520" max="11520" width="79" style="2" customWidth="1"/>
    <col min="11521" max="11524" width="0" style="2" hidden="1" customWidth="1"/>
    <col min="11525" max="11525" width="14.140625" style="2" customWidth="1"/>
    <col min="11526" max="11526" width="10.140625" style="2" customWidth="1"/>
    <col min="11527" max="11527" width="11.140625" style="2" customWidth="1"/>
    <col min="11528" max="11764" width="9.140625" style="2"/>
    <col min="11765" max="11765" width="12.42578125" style="2" customWidth="1"/>
    <col min="11766" max="11766" width="70.28515625" style="2" customWidth="1"/>
    <col min="11767" max="11767" width="12.42578125" style="2" customWidth="1"/>
    <col min="11768" max="11768" width="13.140625" style="2" customWidth="1"/>
    <col min="11769" max="11769" width="8.5703125" style="2" bestFit="1" customWidth="1"/>
    <col min="11770" max="11770" width="13" style="2" customWidth="1"/>
    <col min="11771" max="11771" width="12.85546875" style="2" customWidth="1"/>
    <col min="11772" max="11772" width="8.5703125" style="2" bestFit="1" customWidth="1"/>
    <col min="11773" max="11773" width="11.42578125" style="2" bestFit="1" customWidth="1"/>
    <col min="11774" max="11774" width="2.7109375" style="2" customWidth="1"/>
    <col min="11775" max="11775" width="11.7109375" style="2" customWidth="1"/>
    <col min="11776" max="11776" width="79" style="2" customWidth="1"/>
    <col min="11777" max="11780" width="0" style="2" hidden="1" customWidth="1"/>
    <col min="11781" max="11781" width="14.140625" style="2" customWidth="1"/>
    <col min="11782" max="11782" width="10.140625" style="2" customWidth="1"/>
    <col min="11783" max="11783" width="11.140625" style="2" customWidth="1"/>
    <col min="11784" max="12020" width="9.140625" style="2"/>
    <col min="12021" max="12021" width="12.42578125" style="2" customWidth="1"/>
    <col min="12022" max="12022" width="70.28515625" style="2" customWidth="1"/>
    <col min="12023" max="12023" width="12.42578125" style="2" customWidth="1"/>
    <col min="12024" max="12024" width="13.140625" style="2" customWidth="1"/>
    <col min="12025" max="12025" width="8.5703125" style="2" bestFit="1" customWidth="1"/>
    <col min="12026" max="12026" width="13" style="2" customWidth="1"/>
    <col min="12027" max="12027" width="12.85546875" style="2" customWidth="1"/>
    <col min="12028" max="12028" width="8.5703125" style="2" bestFit="1" customWidth="1"/>
    <col min="12029" max="12029" width="11.42578125" style="2" bestFit="1" customWidth="1"/>
    <col min="12030" max="12030" width="2.7109375" style="2" customWidth="1"/>
    <col min="12031" max="12031" width="11.7109375" style="2" customWidth="1"/>
    <col min="12032" max="12032" width="79" style="2" customWidth="1"/>
    <col min="12033" max="12036" width="0" style="2" hidden="1" customWidth="1"/>
    <col min="12037" max="12037" width="14.140625" style="2" customWidth="1"/>
    <col min="12038" max="12038" width="10.140625" style="2" customWidth="1"/>
    <col min="12039" max="12039" width="11.140625" style="2" customWidth="1"/>
    <col min="12040" max="12276" width="9.140625" style="2"/>
    <col min="12277" max="12277" width="12.42578125" style="2" customWidth="1"/>
    <col min="12278" max="12278" width="70.28515625" style="2" customWidth="1"/>
    <col min="12279" max="12279" width="12.42578125" style="2" customWidth="1"/>
    <col min="12280" max="12280" width="13.140625" style="2" customWidth="1"/>
    <col min="12281" max="12281" width="8.5703125" style="2" bestFit="1" customWidth="1"/>
    <col min="12282" max="12282" width="13" style="2" customWidth="1"/>
    <col min="12283" max="12283" width="12.85546875" style="2" customWidth="1"/>
    <col min="12284" max="12284" width="8.5703125" style="2" bestFit="1" customWidth="1"/>
    <col min="12285" max="12285" width="11.42578125" style="2" bestFit="1" customWidth="1"/>
    <col min="12286" max="12286" width="2.7109375" style="2" customWidth="1"/>
    <col min="12287" max="12287" width="11.7109375" style="2" customWidth="1"/>
    <col min="12288" max="12288" width="79" style="2" customWidth="1"/>
    <col min="12289" max="12292" width="0" style="2" hidden="1" customWidth="1"/>
    <col min="12293" max="12293" width="14.140625" style="2" customWidth="1"/>
    <col min="12294" max="12294" width="10.140625" style="2" customWidth="1"/>
    <col min="12295" max="12295" width="11.140625" style="2" customWidth="1"/>
    <col min="12296" max="12532" width="9.140625" style="2"/>
    <col min="12533" max="12533" width="12.42578125" style="2" customWidth="1"/>
    <col min="12534" max="12534" width="70.28515625" style="2" customWidth="1"/>
    <col min="12535" max="12535" width="12.42578125" style="2" customWidth="1"/>
    <col min="12536" max="12536" width="13.140625" style="2" customWidth="1"/>
    <col min="12537" max="12537" width="8.5703125" style="2" bestFit="1" customWidth="1"/>
    <col min="12538" max="12538" width="13" style="2" customWidth="1"/>
    <col min="12539" max="12539" width="12.85546875" style="2" customWidth="1"/>
    <col min="12540" max="12540" width="8.5703125" style="2" bestFit="1" customWidth="1"/>
    <col min="12541" max="12541" width="11.42578125" style="2" bestFit="1" customWidth="1"/>
    <col min="12542" max="12542" width="2.7109375" style="2" customWidth="1"/>
    <col min="12543" max="12543" width="11.7109375" style="2" customWidth="1"/>
    <col min="12544" max="12544" width="79" style="2" customWidth="1"/>
    <col min="12545" max="12548" width="0" style="2" hidden="1" customWidth="1"/>
    <col min="12549" max="12549" width="14.140625" style="2" customWidth="1"/>
    <col min="12550" max="12550" width="10.140625" style="2" customWidth="1"/>
    <col min="12551" max="12551" width="11.140625" style="2" customWidth="1"/>
    <col min="12552" max="12788" width="9.140625" style="2"/>
    <col min="12789" max="12789" width="12.42578125" style="2" customWidth="1"/>
    <col min="12790" max="12790" width="70.28515625" style="2" customWidth="1"/>
    <col min="12791" max="12791" width="12.42578125" style="2" customWidth="1"/>
    <col min="12792" max="12792" width="13.140625" style="2" customWidth="1"/>
    <col min="12793" max="12793" width="8.5703125" style="2" bestFit="1" customWidth="1"/>
    <col min="12794" max="12794" width="13" style="2" customWidth="1"/>
    <col min="12795" max="12795" width="12.85546875" style="2" customWidth="1"/>
    <col min="12796" max="12796" width="8.5703125" style="2" bestFit="1" customWidth="1"/>
    <col min="12797" max="12797" width="11.42578125" style="2" bestFit="1" customWidth="1"/>
    <col min="12798" max="12798" width="2.7109375" style="2" customWidth="1"/>
    <col min="12799" max="12799" width="11.7109375" style="2" customWidth="1"/>
    <col min="12800" max="12800" width="79" style="2" customWidth="1"/>
    <col min="12801" max="12804" width="0" style="2" hidden="1" customWidth="1"/>
    <col min="12805" max="12805" width="14.140625" style="2" customWidth="1"/>
    <col min="12806" max="12806" width="10.140625" style="2" customWidth="1"/>
    <col min="12807" max="12807" width="11.140625" style="2" customWidth="1"/>
    <col min="12808" max="13044" width="9.140625" style="2"/>
    <col min="13045" max="13045" width="12.42578125" style="2" customWidth="1"/>
    <col min="13046" max="13046" width="70.28515625" style="2" customWidth="1"/>
    <col min="13047" max="13047" width="12.42578125" style="2" customWidth="1"/>
    <col min="13048" max="13048" width="13.140625" style="2" customWidth="1"/>
    <col min="13049" max="13049" width="8.5703125" style="2" bestFit="1" customWidth="1"/>
    <col min="13050" max="13050" width="13" style="2" customWidth="1"/>
    <col min="13051" max="13051" width="12.85546875" style="2" customWidth="1"/>
    <col min="13052" max="13052" width="8.5703125" style="2" bestFit="1" customWidth="1"/>
    <col min="13053" max="13053" width="11.42578125" style="2" bestFit="1" customWidth="1"/>
    <col min="13054" max="13054" width="2.7109375" style="2" customWidth="1"/>
    <col min="13055" max="13055" width="11.7109375" style="2" customWidth="1"/>
    <col min="13056" max="13056" width="79" style="2" customWidth="1"/>
    <col min="13057" max="13060" width="0" style="2" hidden="1" customWidth="1"/>
    <col min="13061" max="13061" width="14.140625" style="2" customWidth="1"/>
    <col min="13062" max="13062" width="10.140625" style="2" customWidth="1"/>
    <col min="13063" max="13063" width="11.140625" style="2" customWidth="1"/>
    <col min="13064" max="13300" width="9.140625" style="2"/>
    <col min="13301" max="13301" width="12.42578125" style="2" customWidth="1"/>
    <col min="13302" max="13302" width="70.28515625" style="2" customWidth="1"/>
    <col min="13303" max="13303" width="12.42578125" style="2" customWidth="1"/>
    <col min="13304" max="13304" width="13.140625" style="2" customWidth="1"/>
    <col min="13305" max="13305" width="8.5703125" style="2" bestFit="1" customWidth="1"/>
    <col min="13306" max="13306" width="13" style="2" customWidth="1"/>
    <col min="13307" max="13307" width="12.85546875" style="2" customWidth="1"/>
    <col min="13308" max="13308" width="8.5703125" style="2" bestFit="1" customWidth="1"/>
    <col min="13309" max="13309" width="11.42578125" style="2" bestFit="1" customWidth="1"/>
    <col min="13310" max="13310" width="2.7109375" style="2" customWidth="1"/>
    <col min="13311" max="13311" width="11.7109375" style="2" customWidth="1"/>
    <col min="13312" max="13312" width="79" style="2" customWidth="1"/>
    <col min="13313" max="13316" width="0" style="2" hidden="1" customWidth="1"/>
    <col min="13317" max="13317" width="14.140625" style="2" customWidth="1"/>
    <col min="13318" max="13318" width="10.140625" style="2" customWidth="1"/>
    <col min="13319" max="13319" width="11.140625" style="2" customWidth="1"/>
    <col min="13320" max="13556" width="9.140625" style="2"/>
    <col min="13557" max="13557" width="12.42578125" style="2" customWidth="1"/>
    <col min="13558" max="13558" width="70.28515625" style="2" customWidth="1"/>
    <col min="13559" max="13559" width="12.42578125" style="2" customWidth="1"/>
    <col min="13560" max="13560" width="13.140625" style="2" customWidth="1"/>
    <col min="13561" max="13561" width="8.5703125" style="2" bestFit="1" customWidth="1"/>
    <col min="13562" max="13562" width="13" style="2" customWidth="1"/>
    <col min="13563" max="13563" width="12.85546875" style="2" customWidth="1"/>
    <col min="13564" max="13564" width="8.5703125" style="2" bestFit="1" customWidth="1"/>
    <col min="13565" max="13565" width="11.42578125" style="2" bestFit="1" customWidth="1"/>
    <col min="13566" max="13566" width="2.7109375" style="2" customWidth="1"/>
    <col min="13567" max="13567" width="11.7109375" style="2" customWidth="1"/>
    <col min="13568" max="13568" width="79" style="2" customWidth="1"/>
    <col min="13569" max="13572" width="0" style="2" hidden="1" customWidth="1"/>
    <col min="13573" max="13573" width="14.140625" style="2" customWidth="1"/>
    <col min="13574" max="13574" width="10.140625" style="2" customWidth="1"/>
    <col min="13575" max="13575" width="11.140625" style="2" customWidth="1"/>
    <col min="13576" max="13812" width="9.140625" style="2"/>
    <col min="13813" max="13813" width="12.42578125" style="2" customWidth="1"/>
    <col min="13814" max="13814" width="70.28515625" style="2" customWidth="1"/>
    <col min="13815" max="13815" width="12.42578125" style="2" customWidth="1"/>
    <col min="13816" max="13816" width="13.140625" style="2" customWidth="1"/>
    <col min="13817" max="13817" width="8.5703125" style="2" bestFit="1" customWidth="1"/>
    <col min="13818" max="13818" width="13" style="2" customWidth="1"/>
    <col min="13819" max="13819" width="12.85546875" style="2" customWidth="1"/>
    <col min="13820" max="13820" width="8.5703125" style="2" bestFit="1" customWidth="1"/>
    <col min="13821" max="13821" width="11.42578125" style="2" bestFit="1" customWidth="1"/>
    <col min="13822" max="13822" width="2.7109375" style="2" customWidth="1"/>
    <col min="13823" max="13823" width="11.7109375" style="2" customWidth="1"/>
    <col min="13824" max="13824" width="79" style="2" customWidth="1"/>
    <col min="13825" max="13828" width="0" style="2" hidden="1" customWidth="1"/>
    <col min="13829" max="13829" width="14.140625" style="2" customWidth="1"/>
    <col min="13830" max="13830" width="10.140625" style="2" customWidth="1"/>
    <col min="13831" max="13831" width="11.140625" style="2" customWidth="1"/>
    <col min="13832" max="14068" width="9.140625" style="2"/>
    <col min="14069" max="14069" width="12.42578125" style="2" customWidth="1"/>
    <col min="14070" max="14070" width="70.28515625" style="2" customWidth="1"/>
    <col min="14071" max="14071" width="12.42578125" style="2" customWidth="1"/>
    <col min="14072" max="14072" width="13.140625" style="2" customWidth="1"/>
    <col min="14073" max="14073" width="8.5703125" style="2" bestFit="1" customWidth="1"/>
    <col min="14074" max="14074" width="13" style="2" customWidth="1"/>
    <col min="14075" max="14075" width="12.85546875" style="2" customWidth="1"/>
    <col min="14076" max="14076" width="8.5703125" style="2" bestFit="1" customWidth="1"/>
    <col min="14077" max="14077" width="11.42578125" style="2" bestFit="1" customWidth="1"/>
    <col min="14078" max="14078" width="2.7109375" style="2" customWidth="1"/>
    <col min="14079" max="14079" width="11.7109375" style="2" customWidth="1"/>
    <col min="14080" max="14080" width="79" style="2" customWidth="1"/>
    <col min="14081" max="14084" width="0" style="2" hidden="1" customWidth="1"/>
    <col min="14085" max="14085" width="14.140625" style="2" customWidth="1"/>
    <col min="14086" max="14086" width="10.140625" style="2" customWidth="1"/>
    <col min="14087" max="14087" width="11.140625" style="2" customWidth="1"/>
    <col min="14088" max="14324" width="9.140625" style="2"/>
    <col min="14325" max="14325" width="12.42578125" style="2" customWidth="1"/>
    <col min="14326" max="14326" width="70.28515625" style="2" customWidth="1"/>
    <col min="14327" max="14327" width="12.42578125" style="2" customWidth="1"/>
    <col min="14328" max="14328" width="13.140625" style="2" customWidth="1"/>
    <col min="14329" max="14329" width="8.5703125" style="2" bestFit="1" customWidth="1"/>
    <col min="14330" max="14330" width="13" style="2" customWidth="1"/>
    <col min="14331" max="14331" width="12.85546875" style="2" customWidth="1"/>
    <col min="14332" max="14332" width="8.5703125" style="2" bestFit="1" customWidth="1"/>
    <col min="14333" max="14333" width="11.42578125" style="2" bestFit="1" customWidth="1"/>
    <col min="14334" max="14334" width="2.7109375" style="2" customWidth="1"/>
    <col min="14335" max="14335" width="11.7109375" style="2" customWidth="1"/>
    <col min="14336" max="14336" width="79" style="2" customWidth="1"/>
    <col min="14337" max="14340" width="0" style="2" hidden="1" customWidth="1"/>
    <col min="14341" max="14341" width="14.140625" style="2" customWidth="1"/>
    <col min="14342" max="14342" width="10.140625" style="2" customWidth="1"/>
    <col min="14343" max="14343" width="11.140625" style="2" customWidth="1"/>
    <col min="14344" max="14580" width="9.140625" style="2"/>
    <col min="14581" max="14581" width="12.42578125" style="2" customWidth="1"/>
    <col min="14582" max="14582" width="70.28515625" style="2" customWidth="1"/>
    <col min="14583" max="14583" width="12.42578125" style="2" customWidth="1"/>
    <col min="14584" max="14584" width="13.140625" style="2" customWidth="1"/>
    <col min="14585" max="14585" width="8.5703125" style="2" bestFit="1" customWidth="1"/>
    <col min="14586" max="14586" width="13" style="2" customWidth="1"/>
    <col min="14587" max="14587" width="12.85546875" style="2" customWidth="1"/>
    <col min="14588" max="14588" width="8.5703125" style="2" bestFit="1" customWidth="1"/>
    <col min="14589" max="14589" width="11.42578125" style="2" bestFit="1" customWidth="1"/>
    <col min="14590" max="14590" width="2.7109375" style="2" customWidth="1"/>
    <col min="14591" max="14591" width="11.7109375" style="2" customWidth="1"/>
    <col min="14592" max="14592" width="79" style="2" customWidth="1"/>
    <col min="14593" max="14596" width="0" style="2" hidden="1" customWidth="1"/>
    <col min="14597" max="14597" width="14.140625" style="2" customWidth="1"/>
    <col min="14598" max="14598" width="10.140625" style="2" customWidth="1"/>
    <col min="14599" max="14599" width="11.140625" style="2" customWidth="1"/>
    <col min="14600" max="14836" width="9.140625" style="2"/>
    <col min="14837" max="14837" width="12.42578125" style="2" customWidth="1"/>
    <col min="14838" max="14838" width="70.28515625" style="2" customWidth="1"/>
    <col min="14839" max="14839" width="12.42578125" style="2" customWidth="1"/>
    <col min="14840" max="14840" width="13.140625" style="2" customWidth="1"/>
    <col min="14841" max="14841" width="8.5703125" style="2" bestFit="1" customWidth="1"/>
    <col min="14842" max="14842" width="13" style="2" customWidth="1"/>
    <col min="14843" max="14843" width="12.85546875" style="2" customWidth="1"/>
    <col min="14844" max="14844" width="8.5703125" style="2" bestFit="1" customWidth="1"/>
    <col min="14845" max="14845" width="11.42578125" style="2" bestFit="1" customWidth="1"/>
    <col min="14846" max="14846" width="2.7109375" style="2" customWidth="1"/>
    <col min="14847" max="14847" width="11.7109375" style="2" customWidth="1"/>
    <col min="14848" max="14848" width="79" style="2" customWidth="1"/>
    <col min="14849" max="14852" width="0" style="2" hidden="1" customWidth="1"/>
    <col min="14853" max="14853" width="14.140625" style="2" customWidth="1"/>
    <col min="14854" max="14854" width="10.140625" style="2" customWidth="1"/>
    <col min="14855" max="14855" width="11.140625" style="2" customWidth="1"/>
    <col min="14856" max="15092" width="9.140625" style="2"/>
    <col min="15093" max="15093" width="12.42578125" style="2" customWidth="1"/>
    <col min="15094" max="15094" width="70.28515625" style="2" customWidth="1"/>
    <col min="15095" max="15095" width="12.42578125" style="2" customWidth="1"/>
    <col min="15096" max="15096" width="13.140625" style="2" customWidth="1"/>
    <col min="15097" max="15097" width="8.5703125" style="2" bestFit="1" customWidth="1"/>
    <col min="15098" max="15098" width="13" style="2" customWidth="1"/>
    <col min="15099" max="15099" width="12.85546875" style="2" customWidth="1"/>
    <col min="15100" max="15100" width="8.5703125" style="2" bestFit="1" customWidth="1"/>
    <col min="15101" max="15101" width="11.42578125" style="2" bestFit="1" customWidth="1"/>
    <col min="15102" max="15102" width="2.7109375" style="2" customWidth="1"/>
    <col min="15103" max="15103" width="11.7109375" style="2" customWidth="1"/>
    <col min="15104" max="15104" width="79" style="2" customWidth="1"/>
    <col min="15105" max="15108" width="0" style="2" hidden="1" customWidth="1"/>
    <col min="15109" max="15109" width="14.140625" style="2" customWidth="1"/>
    <col min="15110" max="15110" width="10.140625" style="2" customWidth="1"/>
    <col min="15111" max="15111" width="11.140625" style="2" customWidth="1"/>
    <col min="15112" max="15348" width="9.140625" style="2"/>
    <col min="15349" max="15349" width="12.42578125" style="2" customWidth="1"/>
    <col min="15350" max="15350" width="70.28515625" style="2" customWidth="1"/>
    <col min="15351" max="15351" width="12.42578125" style="2" customWidth="1"/>
    <col min="15352" max="15352" width="13.140625" style="2" customWidth="1"/>
    <col min="15353" max="15353" width="8.5703125" style="2" bestFit="1" customWidth="1"/>
    <col min="15354" max="15354" width="13" style="2" customWidth="1"/>
    <col min="15355" max="15355" width="12.85546875" style="2" customWidth="1"/>
    <col min="15356" max="15356" width="8.5703125" style="2" bestFit="1" customWidth="1"/>
    <col min="15357" max="15357" width="11.42578125" style="2" bestFit="1" customWidth="1"/>
    <col min="15358" max="15358" width="2.7109375" style="2" customWidth="1"/>
    <col min="15359" max="15359" width="11.7109375" style="2" customWidth="1"/>
    <col min="15360" max="15360" width="79" style="2" customWidth="1"/>
    <col min="15361" max="15364" width="0" style="2" hidden="1" customWidth="1"/>
    <col min="15365" max="15365" width="14.140625" style="2" customWidth="1"/>
    <col min="15366" max="15366" width="10.140625" style="2" customWidth="1"/>
    <col min="15367" max="15367" width="11.140625" style="2" customWidth="1"/>
    <col min="15368" max="15604" width="9.140625" style="2"/>
    <col min="15605" max="15605" width="12.42578125" style="2" customWidth="1"/>
    <col min="15606" max="15606" width="70.28515625" style="2" customWidth="1"/>
    <col min="15607" max="15607" width="12.42578125" style="2" customWidth="1"/>
    <col min="15608" max="15608" width="13.140625" style="2" customWidth="1"/>
    <col min="15609" max="15609" width="8.5703125" style="2" bestFit="1" customWidth="1"/>
    <col min="15610" max="15610" width="13" style="2" customWidth="1"/>
    <col min="15611" max="15611" width="12.85546875" style="2" customWidth="1"/>
    <col min="15612" max="15612" width="8.5703125" style="2" bestFit="1" customWidth="1"/>
    <col min="15613" max="15613" width="11.42578125" style="2" bestFit="1" customWidth="1"/>
    <col min="15614" max="15614" width="2.7109375" style="2" customWidth="1"/>
    <col min="15615" max="15615" width="11.7109375" style="2" customWidth="1"/>
    <col min="15616" max="15616" width="79" style="2" customWidth="1"/>
    <col min="15617" max="15620" width="0" style="2" hidden="1" customWidth="1"/>
    <col min="15621" max="15621" width="14.140625" style="2" customWidth="1"/>
    <col min="15622" max="15622" width="10.140625" style="2" customWidth="1"/>
    <col min="15623" max="15623" width="11.140625" style="2" customWidth="1"/>
    <col min="15624" max="15860" width="9.140625" style="2"/>
    <col min="15861" max="15861" width="12.42578125" style="2" customWidth="1"/>
    <col min="15862" max="15862" width="70.28515625" style="2" customWidth="1"/>
    <col min="15863" max="15863" width="12.42578125" style="2" customWidth="1"/>
    <col min="15864" max="15864" width="13.140625" style="2" customWidth="1"/>
    <col min="15865" max="15865" width="8.5703125" style="2" bestFit="1" customWidth="1"/>
    <col min="15866" max="15866" width="13" style="2" customWidth="1"/>
    <col min="15867" max="15867" width="12.85546875" style="2" customWidth="1"/>
    <col min="15868" max="15868" width="8.5703125" style="2" bestFit="1" customWidth="1"/>
    <col min="15869" max="15869" width="11.42578125" style="2" bestFit="1" customWidth="1"/>
    <col min="15870" max="15870" width="2.7109375" style="2" customWidth="1"/>
    <col min="15871" max="15871" width="11.7109375" style="2" customWidth="1"/>
    <col min="15872" max="15872" width="79" style="2" customWidth="1"/>
    <col min="15873" max="15876" width="0" style="2" hidden="1" customWidth="1"/>
    <col min="15877" max="15877" width="14.140625" style="2" customWidth="1"/>
    <col min="15878" max="15878" width="10.140625" style="2" customWidth="1"/>
    <col min="15879" max="15879" width="11.140625" style="2" customWidth="1"/>
    <col min="15880" max="16116" width="9.140625" style="2"/>
    <col min="16117" max="16117" width="12.42578125" style="2" customWidth="1"/>
    <col min="16118" max="16118" width="70.28515625" style="2" customWidth="1"/>
    <col min="16119" max="16119" width="12.42578125" style="2" customWidth="1"/>
    <col min="16120" max="16120" width="13.140625" style="2" customWidth="1"/>
    <col min="16121" max="16121" width="8.5703125" style="2" bestFit="1" customWidth="1"/>
    <col min="16122" max="16122" width="13" style="2" customWidth="1"/>
    <col min="16123" max="16123" width="12.85546875" style="2" customWidth="1"/>
    <col min="16124" max="16124" width="8.5703125" style="2" bestFit="1" customWidth="1"/>
    <col min="16125" max="16125" width="11.42578125" style="2" bestFit="1" customWidth="1"/>
    <col min="16126" max="16126" width="2.7109375" style="2" customWidth="1"/>
    <col min="16127" max="16127" width="11.7109375" style="2" customWidth="1"/>
    <col min="16128" max="16128" width="79" style="2" customWidth="1"/>
    <col min="16129" max="16132" width="0" style="2" hidden="1" customWidth="1"/>
    <col min="16133" max="16133" width="14.140625" style="2" customWidth="1"/>
    <col min="16134" max="16134" width="10.140625" style="2" customWidth="1"/>
    <col min="16135" max="16135" width="11.140625" style="2" customWidth="1"/>
    <col min="16136" max="16384" width="9.140625" style="2"/>
  </cols>
  <sheetData>
    <row r="1" spans="2:20" ht="15.75" x14ac:dyDescent="0.25">
      <c r="N1" s="490" t="s">
        <v>70</v>
      </c>
      <c r="O1" s="490"/>
      <c r="P1" s="490"/>
      <c r="Q1" s="490"/>
      <c r="R1" s="490"/>
      <c r="S1" s="490"/>
      <c r="T1" s="490"/>
    </row>
    <row r="2" spans="2:20" ht="15.75" x14ac:dyDescent="0.25">
      <c r="B2" s="337"/>
      <c r="D2" s="489" t="s">
        <v>20</v>
      </c>
      <c r="E2" s="489"/>
      <c r="F2" s="489"/>
      <c r="G2" s="489"/>
      <c r="H2" s="489"/>
      <c r="I2" s="489"/>
      <c r="J2" s="489"/>
      <c r="K2" s="323"/>
      <c r="L2" s="323"/>
      <c r="M2" s="323"/>
      <c r="N2" s="490" t="s">
        <v>20</v>
      </c>
      <c r="O2" s="490"/>
      <c r="P2" s="490"/>
      <c r="Q2" s="490"/>
      <c r="R2" s="490"/>
      <c r="S2" s="490"/>
      <c r="T2" s="490"/>
    </row>
    <row r="3" spans="2:20" ht="15.75" x14ac:dyDescent="0.25">
      <c r="C3" s="27"/>
      <c r="D3" s="489" t="s">
        <v>29</v>
      </c>
      <c r="E3" s="489"/>
      <c r="F3" s="489"/>
      <c r="G3" s="489"/>
      <c r="H3" s="489"/>
      <c r="I3" s="489"/>
      <c r="J3" s="489"/>
      <c r="K3" s="323"/>
      <c r="L3" s="323"/>
      <c r="M3" s="26"/>
      <c r="N3" s="490" t="s">
        <v>29</v>
      </c>
      <c r="O3" s="490"/>
      <c r="P3" s="490"/>
      <c r="Q3" s="490"/>
      <c r="R3" s="490"/>
      <c r="S3" s="490"/>
      <c r="T3" s="490"/>
    </row>
    <row r="4" spans="2:20" ht="15.75" x14ac:dyDescent="0.25">
      <c r="C4" s="27"/>
      <c r="D4" s="489" t="s">
        <v>50</v>
      </c>
      <c r="E4" s="489"/>
      <c r="F4" s="489"/>
      <c r="G4" s="489"/>
      <c r="H4" s="489"/>
      <c r="I4" s="489"/>
      <c r="J4" s="489"/>
      <c r="K4" s="323"/>
      <c r="L4" s="323"/>
      <c r="M4" s="26"/>
      <c r="N4" s="490" t="s">
        <v>51</v>
      </c>
      <c r="O4" s="490"/>
      <c r="P4" s="490"/>
      <c r="Q4" s="490"/>
      <c r="R4" s="490"/>
      <c r="S4" s="490"/>
      <c r="T4" s="490"/>
    </row>
    <row r="5" spans="2:20" ht="15.75" x14ac:dyDescent="0.25">
      <c r="C5" s="27"/>
      <c r="D5" s="489" t="s">
        <v>69</v>
      </c>
      <c r="E5" s="489"/>
      <c r="F5" s="489"/>
      <c r="G5" s="489"/>
      <c r="H5" s="489"/>
      <c r="I5" s="489"/>
      <c r="J5" s="489"/>
      <c r="K5" s="323"/>
      <c r="L5" s="323"/>
      <c r="M5" s="26"/>
      <c r="N5" s="490" t="s">
        <v>69</v>
      </c>
      <c r="O5" s="490"/>
      <c r="P5" s="490"/>
      <c r="Q5" s="490"/>
      <c r="R5" s="490"/>
      <c r="S5" s="490"/>
      <c r="T5" s="490"/>
    </row>
    <row r="6" spans="2:20" ht="15.75" x14ac:dyDescent="0.25">
      <c r="C6" s="27"/>
      <c r="D6" s="489" t="s">
        <v>47</v>
      </c>
      <c r="E6" s="489"/>
      <c r="F6" s="489"/>
      <c r="G6" s="489"/>
      <c r="H6" s="489"/>
      <c r="I6" s="489"/>
      <c r="J6" s="489"/>
      <c r="K6" s="323"/>
      <c r="L6" s="323"/>
      <c r="M6" s="26"/>
      <c r="N6" s="490" t="s">
        <v>47</v>
      </c>
      <c r="O6" s="490"/>
      <c r="P6" s="490"/>
      <c r="Q6" s="490"/>
      <c r="R6" s="490"/>
      <c r="S6" s="490"/>
      <c r="T6" s="490"/>
    </row>
    <row r="7" spans="2:20" ht="15.75" x14ac:dyDescent="0.25">
      <c r="D7" s="489" t="s">
        <v>48</v>
      </c>
      <c r="E7" s="489"/>
      <c r="F7" s="489"/>
      <c r="G7" s="489"/>
      <c r="H7" s="489"/>
      <c r="I7" s="489"/>
      <c r="J7" s="489"/>
      <c r="K7" s="323"/>
      <c r="L7" s="323"/>
      <c r="M7" s="26"/>
      <c r="N7" s="490" t="s">
        <v>48</v>
      </c>
      <c r="O7" s="490"/>
      <c r="P7" s="490"/>
      <c r="Q7" s="490"/>
      <c r="R7" s="490"/>
      <c r="S7" s="490"/>
      <c r="T7" s="490"/>
    </row>
    <row r="8" spans="2:20" ht="18" customHeight="1" x14ac:dyDescent="0.25">
      <c r="C8" s="27"/>
      <c r="D8" s="27"/>
      <c r="E8" s="27"/>
      <c r="F8" s="27"/>
      <c r="G8" s="425"/>
      <c r="H8" s="425"/>
      <c r="I8" s="425"/>
      <c r="J8" s="425"/>
    </row>
    <row r="9" spans="2:20" ht="24.75" customHeight="1" thickBot="1" x14ac:dyDescent="0.25">
      <c r="J9" s="338" t="s">
        <v>49</v>
      </c>
      <c r="T9" s="338" t="s">
        <v>49</v>
      </c>
    </row>
    <row r="10" spans="2:20" ht="32.25" customHeight="1" thickBot="1" x14ac:dyDescent="0.25">
      <c r="B10" s="476" t="s">
        <v>41</v>
      </c>
      <c r="C10" s="476" t="s">
        <v>166</v>
      </c>
      <c r="D10" s="486" t="s">
        <v>0</v>
      </c>
      <c r="E10" s="486"/>
      <c r="F10" s="487"/>
      <c r="G10" s="485" t="s">
        <v>76</v>
      </c>
      <c r="H10" s="486"/>
      <c r="I10" s="487"/>
      <c r="J10" s="483" t="s">
        <v>79</v>
      </c>
      <c r="L10" s="476" t="s">
        <v>41</v>
      </c>
      <c r="M10" s="476" t="s">
        <v>166</v>
      </c>
      <c r="N10" s="486" t="s">
        <v>0</v>
      </c>
      <c r="O10" s="486"/>
      <c r="P10" s="487"/>
      <c r="Q10" s="485" t="s">
        <v>121</v>
      </c>
      <c r="R10" s="486"/>
      <c r="S10" s="487"/>
      <c r="T10" s="478" t="s">
        <v>79</v>
      </c>
    </row>
    <row r="11" spans="2:20" ht="48" thickBot="1" x14ac:dyDescent="0.3">
      <c r="B11" s="488"/>
      <c r="C11" s="488"/>
      <c r="D11" s="139" t="s">
        <v>74</v>
      </c>
      <c r="E11" s="140" t="s">
        <v>75</v>
      </c>
      <c r="F11" s="139" t="s">
        <v>77</v>
      </c>
      <c r="G11" s="139" t="s">
        <v>74</v>
      </c>
      <c r="H11" s="140" t="s">
        <v>75</v>
      </c>
      <c r="I11" s="155" t="s">
        <v>78</v>
      </c>
      <c r="J11" s="484"/>
      <c r="L11" s="477"/>
      <c r="M11" s="477"/>
      <c r="N11" s="139" t="s">
        <v>74</v>
      </c>
      <c r="O11" s="140" t="s">
        <v>75</v>
      </c>
      <c r="P11" s="139" t="s">
        <v>77</v>
      </c>
      <c r="Q11" s="139" t="s">
        <v>74</v>
      </c>
      <c r="R11" s="140" t="s">
        <v>75</v>
      </c>
      <c r="S11" s="139" t="s">
        <v>78</v>
      </c>
      <c r="T11" s="479"/>
    </row>
    <row r="12" spans="2:20" ht="16.5" thickBot="1" x14ac:dyDescent="0.3">
      <c r="B12" s="408">
        <v>1</v>
      </c>
      <c r="C12" s="409" t="s">
        <v>1</v>
      </c>
      <c r="D12" s="410">
        <f>D13+D50</f>
        <v>0</v>
      </c>
      <c r="E12" s="411">
        <f>E13+E50</f>
        <v>0</v>
      </c>
      <c r="F12" s="339" t="e">
        <f>(E12-D12)/D12</f>
        <v>#DIV/0!</v>
      </c>
      <c r="G12" s="410">
        <f>G13+G50</f>
        <v>0</v>
      </c>
      <c r="H12" s="411">
        <f>H13+H50</f>
        <v>0</v>
      </c>
      <c r="I12" s="339" t="e">
        <f>(H12-G12)/G12</f>
        <v>#DIV/0!</v>
      </c>
      <c r="J12" s="340" t="e">
        <f t="shared" ref="J12:J14" si="0">+H12/E12</f>
        <v>#DIV/0!</v>
      </c>
      <c r="L12" s="211">
        <v>2</v>
      </c>
      <c r="M12" s="412" t="s">
        <v>122</v>
      </c>
      <c r="N12" s="413">
        <f>+N13+N31+N37</f>
        <v>0</v>
      </c>
      <c r="O12" s="413">
        <f>+O13+O31+O37</f>
        <v>0</v>
      </c>
      <c r="P12" s="376" t="e">
        <f t="shared" ref="P12:P46" si="1">(O12-N12)/N12</f>
        <v>#DIV/0!</v>
      </c>
      <c r="Q12" s="413">
        <f t="shared" ref="Q12:R12" si="2">+Q13+Q31+Q37</f>
        <v>0</v>
      </c>
      <c r="R12" s="413">
        <f t="shared" si="2"/>
        <v>0</v>
      </c>
      <c r="S12" s="376" t="e">
        <f t="shared" ref="S12:S46" si="3">(R12-Q12)/Q12</f>
        <v>#DIV/0!</v>
      </c>
      <c r="T12" s="377" t="e">
        <f t="shared" ref="T12:T46" si="4">+R12/O12</f>
        <v>#DIV/0!</v>
      </c>
    </row>
    <row r="13" spans="2:20" ht="21" customHeight="1" x14ac:dyDescent="0.25">
      <c r="B13" s="399" t="s">
        <v>37</v>
      </c>
      <c r="C13" s="400" t="s">
        <v>12</v>
      </c>
      <c r="D13" s="401">
        <f>+D14+D27</f>
        <v>0</v>
      </c>
      <c r="E13" s="401">
        <f>+E14+E27</f>
        <v>0</v>
      </c>
      <c r="F13" s="402" t="e">
        <f t="shared" ref="F13:F32" si="5">(E13-D13)/D13</f>
        <v>#DIV/0!</v>
      </c>
      <c r="G13" s="401">
        <f t="shared" ref="G13:H13" si="6">+G14+G27</f>
        <v>0</v>
      </c>
      <c r="H13" s="401">
        <f t="shared" si="6"/>
        <v>0</v>
      </c>
      <c r="I13" s="402" t="e">
        <f t="shared" ref="I13:I35" si="7">(H13-G13)/G13</f>
        <v>#DIV/0!</v>
      </c>
      <c r="J13" s="398" t="e">
        <f t="shared" si="0"/>
        <v>#DIV/0!</v>
      </c>
      <c r="L13" s="385" t="s">
        <v>39</v>
      </c>
      <c r="M13" s="386" t="s">
        <v>16</v>
      </c>
      <c r="N13" s="387">
        <f>+N14+N15+N16+N26+N29</f>
        <v>0</v>
      </c>
      <c r="O13" s="387">
        <f>+O14+O15+O16+O26+O29</f>
        <v>0</v>
      </c>
      <c r="P13" s="388" t="e">
        <f t="shared" si="1"/>
        <v>#DIV/0!</v>
      </c>
      <c r="Q13" s="387">
        <f t="shared" ref="Q13:R13" si="8">+Q14+Q15+Q16+Q26+Q29</f>
        <v>0</v>
      </c>
      <c r="R13" s="387">
        <f t="shared" si="8"/>
        <v>0</v>
      </c>
      <c r="S13" s="388" t="e">
        <f t="shared" si="3"/>
        <v>#DIV/0!</v>
      </c>
      <c r="T13" s="389" t="e">
        <f t="shared" si="4"/>
        <v>#DIV/0!</v>
      </c>
    </row>
    <row r="14" spans="2:20" ht="20.25" customHeight="1" x14ac:dyDescent="0.25">
      <c r="B14" s="399" t="s">
        <v>81</v>
      </c>
      <c r="C14" s="400" t="s">
        <v>13</v>
      </c>
      <c r="D14" s="403">
        <f>+D15+D18</f>
        <v>0</v>
      </c>
      <c r="E14" s="403">
        <f>+E15+E18</f>
        <v>0</v>
      </c>
      <c r="F14" s="402" t="e">
        <f t="shared" si="5"/>
        <v>#DIV/0!</v>
      </c>
      <c r="G14" s="403">
        <f t="shared" ref="G14:H14" si="9">+G15+G18</f>
        <v>0</v>
      </c>
      <c r="H14" s="403">
        <f t="shared" si="9"/>
        <v>0</v>
      </c>
      <c r="I14" s="402" t="e">
        <f t="shared" si="7"/>
        <v>#DIV/0!</v>
      </c>
      <c r="J14" s="398" t="e">
        <f t="shared" si="0"/>
        <v>#DIV/0!</v>
      </c>
      <c r="L14" s="19" t="s">
        <v>2</v>
      </c>
      <c r="M14" s="326" t="s">
        <v>11</v>
      </c>
      <c r="N14" s="39"/>
      <c r="O14" s="39"/>
      <c r="P14" s="327" t="e">
        <f t="shared" si="1"/>
        <v>#DIV/0!</v>
      </c>
      <c r="Q14" s="39"/>
      <c r="R14" s="39"/>
      <c r="S14" s="327" t="e">
        <f t="shared" si="3"/>
        <v>#DIV/0!</v>
      </c>
      <c r="T14" s="345" t="e">
        <f t="shared" si="4"/>
        <v>#DIV/0!</v>
      </c>
    </row>
    <row r="15" spans="2:20" ht="15.75" x14ac:dyDescent="0.25">
      <c r="B15" s="32" t="s">
        <v>83</v>
      </c>
      <c r="C15" s="334" t="s">
        <v>84</v>
      </c>
      <c r="D15" s="344">
        <f>+D16+D17</f>
        <v>0</v>
      </c>
      <c r="E15" s="344">
        <f>+E16+E17</f>
        <v>0</v>
      </c>
      <c r="F15" s="343" t="e">
        <f t="shared" si="5"/>
        <v>#DIV/0!</v>
      </c>
      <c r="G15" s="344">
        <f t="shared" ref="G15:H15" si="10">+G16+G17</f>
        <v>0</v>
      </c>
      <c r="H15" s="344">
        <f t="shared" si="10"/>
        <v>0</v>
      </c>
      <c r="I15" s="343" t="e">
        <f t="shared" ref="I15" si="11">(H15-G15)/G15</f>
        <v>#DIV/0!</v>
      </c>
      <c r="J15" s="340" t="e">
        <f>+H15/E15</f>
        <v>#DIV/0!</v>
      </c>
      <c r="L15" s="19" t="s">
        <v>3</v>
      </c>
      <c r="M15" s="326" t="s">
        <v>123</v>
      </c>
      <c r="N15" s="38"/>
      <c r="O15" s="38"/>
      <c r="P15" s="327" t="e">
        <f t="shared" si="1"/>
        <v>#DIV/0!</v>
      </c>
      <c r="Q15" s="38"/>
      <c r="R15" s="38"/>
      <c r="S15" s="327" t="e">
        <f t="shared" si="3"/>
        <v>#DIV/0!</v>
      </c>
      <c r="T15" s="345" t="e">
        <f t="shared" si="4"/>
        <v>#DIV/0!</v>
      </c>
    </row>
    <row r="16" spans="2:20" ht="15.75" x14ac:dyDescent="0.25">
      <c r="B16" s="110" t="s">
        <v>220</v>
      </c>
      <c r="C16" s="326" t="s">
        <v>223</v>
      </c>
      <c r="D16" s="346"/>
      <c r="E16" s="347"/>
      <c r="F16" s="348" t="e">
        <f t="shared" si="5"/>
        <v>#DIV/0!</v>
      </c>
      <c r="G16" s="346"/>
      <c r="H16" s="347"/>
      <c r="I16" s="348" t="e">
        <f t="shared" si="7"/>
        <v>#DIV/0!</v>
      </c>
      <c r="J16" s="345" t="e">
        <f>+H16/E16</f>
        <v>#DIV/0!</v>
      </c>
      <c r="L16" s="33" t="s">
        <v>4</v>
      </c>
      <c r="M16" s="328" t="s">
        <v>17</v>
      </c>
      <c r="N16" s="40">
        <f>+N17+N22+N25</f>
        <v>0</v>
      </c>
      <c r="O16" s="40">
        <f>+O17+O22+O25</f>
        <v>0</v>
      </c>
      <c r="P16" s="325" t="e">
        <f t="shared" si="1"/>
        <v>#DIV/0!</v>
      </c>
      <c r="Q16" s="40">
        <f t="shared" ref="Q16:R16" si="12">+Q17+Q22+Q25</f>
        <v>0</v>
      </c>
      <c r="R16" s="40">
        <f t="shared" si="12"/>
        <v>0</v>
      </c>
      <c r="S16" s="325" t="e">
        <f t="shared" si="3"/>
        <v>#DIV/0!</v>
      </c>
      <c r="T16" s="340" t="e">
        <f t="shared" si="4"/>
        <v>#DIV/0!</v>
      </c>
    </row>
    <row r="17" spans="1:1054" ht="15.75" x14ac:dyDescent="0.25">
      <c r="B17" s="110" t="s">
        <v>221</v>
      </c>
      <c r="C17" s="326" t="s">
        <v>222</v>
      </c>
      <c r="D17" s="346"/>
      <c r="E17" s="347"/>
      <c r="F17" s="348" t="e">
        <f t="shared" si="5"/>
        <v>#DIV/0!</v>
      </c>
      <c r="G17" s="346"/>
      <c r="H17" s="347"/>
      <c r="I17" s="348" t="e">
        <f t="shared" ref="I17:I18" si="13">(H17-G17)/G17</f>
        <v>#DIV/0!</v>
      </c>
      <c r="J17" s="345" t="e">
        <f t="shared" ref="J17:J18" si="14">+H17/E17</f>
        <v>#DIV/0!</v>
      </c>
      <c r="L17" s="33" t="s">
        <v>198</v>
      </c>
      <c r="M17" s="328" t="s">
        <v>273</v>
      </c>
      <c r="N17" s="40">
        <f>+N18</f>
        <v>0</v>
      </c>
      <c r="O17" s="40">
        <f>+O18</f>
        <v>0</v>
      </c>
      <c r="P17" s="325" t="e">
        <f t="shared" si="1"/>
        <v>#DIV/0!</v>
      </c>
      <c r="Q17" s="40">
        <f t="shared" ref="Q17:R17" si="15">+Q18</f>
        <v>0</v>
      </c>
      <c r="R17" s="40">
        <f t="shared" si="15"/>
        <v>0</v>
      </c>
      <c r="S17" s="325" t="e">
        <f t="shared" ref="S17:S18" si="16">(R17-Q17)/Q17</f>
        <v>#DIV/0!</v>
      </c>
      <c r="T17" s="340" t="e">
        <f t="shared" ref="T17:T18" si="17">+R17/O17</f>
        <v>#DIV/0!</v>
      </c>
    </row>
    <row r="18" spans="1:1054" ht="15.75" x14ac:dyDescent="0.25">
      <c r="B18" s="32" t="s">
        <v>85</v>
      </c>
      <c r="C18" s="334" t="s">
        <v>86</v>
      </c>
      <c r="D18" s="344">
        <f>+D19+D20+D21+D22+D23+D24+D25+D26</f>
        <v>0</v>
      </c>
      <c r="E18" s="344">
        <f>+E19+E20+E21+E22+E23+E24+E25+E26</f>
        <v>0</v>
      </c>
      <c r="F18" s="343" t="e">
        <f t="shared" si="5"/>
        <v>#DIV/0!</v>
      </c>
      <c r="G18" s="344">
        <f t="shared" ref="G18:H18" si="18">+G19+G20+G21+G22+G23+G24+G25+G26</f>
        <v>0</v>
      </c>
      <c r="H18" s="344">
        <f t="shared" si="18"/>
        <v>0</v>
      </c>
      <c r="I18" s="343" t="e">
        <f t="shared" si="13"/>
        <v>#DIV/0!</v>
      </c>
      <c r="J18" s="340" t="e">
        <f t="shared" si="14"/>
        <v>#DIV/0!</v>
      </c>
      <c r="L18" s="33" t="s">
        <v>274</v>
      </c>
      <c r="M18" s="328" t="s">
        <v>275</v>
      </c>
      <c r="N18" s="40">
        <f>+N19+N20+N21</f>
        <v>0</v>
      </c>
      <c r="O18" s="40">
        <f>+O19+O20+O21</f>
        <v>0</v>
      </c>
      <c r="P18" s="325" t="e">
        <f t="shared" si="1"/>
        <v>#DIV/0!</v>
      </c>
      <c r="Q18" s="40">
        <f t="shared" ref="Q18:R18" si="19">+Q19+Q20+Q21</f>
        <v>0</v>
      </c>
      <c r="R18" s="40">
        <f t="shared" si="19"/>
        <v>0</v>
      </c>
      <c r="S18" s="325" t="e">
        <f t="shared" si="16"/>
        <v>#DIV/0!</v>
      </c>
      <c r="T18" s="340" t="e">
        <f t="shared" si="17"/>
        <v>#DIV/0!</v>
      </c>
    </row>
    <row r="19" spans="1:1054" x14ac:dyDescent="0.2">
      <c r="B19" s="19" t="s">
        <v>225</v>
      </c>
      <c r="C19" s="326" t="s">
        <v>224</v>
      </c>
      <c r="D19" s="346"/>
      <c r="E19" s="347"/>
      <c r="F19" s="348" t="e">
        <f t="shared" si="5"/>
        <v>#DIV/0!</v>
      </c>
      <c r="G19" s="346"/>
      <c r="H19" s="347"/>
      <c r="I19" s="348" t="e">
        <f t="shared" si="7"/>
        <v>#DIV/0!</v>
      </c>
      <c r="J19" s="345" t="e">
        <f t="shared" ref="J19:J61" si="20">+H19/E19</f>
        <v>#DIV/0!</v>
      </c>
      <c r="L19" s="19" t="s">
        <v>276</v>
      </c>
      <c r="M19" s="129" t="s">
        <v>279</v>
      </c>
      <c r="N19" s="39"/>
      <c r="O19" s="39"/>
      <c r="P19" s="327" t="e">
        <f t="shared" si="1"/>
        <v>#DIV/0!</v>
      </c>
      <c r="Q19" s="39"/>
      <c r="R19" s="39"/>
      <c r="S19" s="327" t="e">
        <f t="shared" si="3"/>
        <v>#DIV/0!</v>
      </c>
      <c r="T19" s="345" t="e">
        <f t="shared" si="4"/>
        <v>#DIV/0!</v>
      </c>
    </row>
    <row r="20" spans="1:1054" x14ac:dyDescent="0.2">
      <c r="B20" s="19" t="s">
        <v>226</v>
      </c>
      <c r="C20" s="326" t="s">
        <v>228</v>
      </c>
      <c r="D20" s="346"/>
      <c r="E20" s="347"/>
      <c r="F20" s="348" t="e">
        <f t="shared" si="5"/>
        <v>#DIV/0!</v>
      </c>
      <c r="G20" s="346"/>
      <c r="H20" s="347"/>
      <c r="I20" s="348" t="e">
        <f t="shared" si="7"/>
        <v>#DIV/0!</v>
      </c>
      <c r="J20" s="345" t="e">
        <f t="shared" si="20"/>
        <v>#DIV/0!</v>
      </c>
      <c r="L20" s="19" t="s">
        <v>277</v>
      </c>
      <c r="M20" s="129" t="s">
        <v>280</v>
      </c>
      <c r="N20" s="39"/>
      <c r="O20" s="39"/>
      <c r="P20" s="327" t="e">
        <f t="shared" si="1"/>
        <v>#DIV/0!</v>
      </c>
      <c r="Q20" s="39"/>
      <c r="R20" s="39"/>
      <c r="S20" s="327" t="e">
        <f t="shared" ref="S20" si="21">(R20-Q20)/Q20</f>
        <v>#DIV/0!</v>
      </c>
      <c r="T20" s="345" t="e">
        <f t="shared" ref="T20" si="22">+R20/O20</f>
        <v>#DIV/0!</v>
      </c>
    </row>
    <row r="21" spans="1:1054" s="349" customFormat="1" x14ac:dyDescent="0.2">
      <c r="A21" s="2"/>
      <c r="B21" s="19" t="s">
        <v>227</v>
      </c>
      <c r="C21" s="326" t="s">
        <v>229</v>
      </c>
      <c r="D21" s="346"/>
      <c r="E21" s="347"/>
      <c r="F21" s="348" t="e">
        <f t="shared" si="5"/>
        <v>#DIV/0!</v>
      </c>
      <c r="G21" s="346"/>
      <c r="H21" s="347"/>
      <c r="I21" s="348" t="e">
        <f t="shared" si="7"/>
        <v>#DIV/0!</v>
      </c>
      <c r="J21" s="345" t="e">
        <f t="shared" si="20"/>
        <v>#DIV/0!</v>
      </c>
      <c r="K21" s="2"/>
      <c r="L21" s="19" t="s">
        <v>278</v>
      </c>
      <c r="M21" s="129" t="s">
        <v>120</v>
      </c>
      <c r="N21" s="38"/>
      <c r="O21" s="38"/>
      <c r="P21" s="327" t="e">
        <f t="shared" si="1"/>
        <v>#DIV/0!</v>
      </c>
      <c r="Q21" s="38"/>
      <c r="R21" s="38"/>
      <c r="S21" s="327" t="e">
        <f t="shared" si="3"/>
        <v>#DIV/0!</v>
      </c>
      <c r="T21" s="345" t="e">
        <f t="shared" si="4"/>
        <v>#DIV/0!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</row>
    <row r="22" spans="1:1054" ht="18" customHeight="1" x14ac:dyDescent="0.25">
      <c r="B22" s="19" t="s">
        <v>230</v>
      </c>
      <c r="C22" s="326" t="s">
        <v>231</v>
      </c>
      <c r="D22" s="346"/>
      <c r="E22" s="347"/>
      <c r="F22" s="348" t="e">
        <f t="shared" si="5"/>
        <v>#DIV/0!</v>
      </c>
      <c r="G22" s="346"/>
      <c r="H22" s="347"/>
      <c r="I22" s="348" t="e">
        <f t="shared" si="7"/>
        <v>#DIV/0!</v>
      </c>
      <c r="J22" s="345" t="e">
        <f t="shared" si="20"/>
        <v>#DIV/0!</v>
      </c>
      <c r="L22" s="33" t="s">
        <v>272</v>
      </c>
      <c r="M22" s="329" t="s">
        <v>101</v>
      </c>
      <c r="N22" s="40">
        <f>+N23+N24</f>
        <v>0</v>
      </c>
      <c r="O22" s="40">
        <f>+O23+O24</f>
        <v>0</v>
      </c>
      <c r="P22" s="325" t="e">
        <f t="shared" si="1"/>
        <v>#DIV/0!</v>
      </c>
      <c r="Q22" s="40">
        <f>+Q23+Q24</f>
        <v>0</v>
      </c>
      <c r="R22" s="40">
        <f>+R23+R24</f>
        <v>0</v>
      </c>
      <c r="S22" s="325" t="e">
        <f t="shared" si="3"/>
        <v>#DIV/0!</v>
      </c>
      <c r="T22" s="340" t="e">
        <f t="shared" si="4"/>
        <v>#DIV/0!</v>
      </c>
    </row>
    <row r="23" spans="1:1054" x14ac:dyDescent="0.2">
      <c r="B23" s="19" t="s">
        <v>232</v>
      </c>
      <c r="C23" s="326" t="s">
        <v>233</v>
      </c>
      <c r="D23" s="346"/>
      <c r="E23" s="347"/>
      <c r="F23" s="348" t="e">
        <f t="shared" si="5"/>
        <v>#DIV/0!</v>
      </c>
      <c r="G23" s="346"/>
      <c r="H23" s="347"/>
      <c r="I23" s="348" t="e">
        <f t="shared" si="7"/>
        <v>#DIV/0!</v>
      </c>
      <c r="J23" s="345" t="e">
        <f t="shared" si="20"/>
        <v>#DIV/0!</v>
      </c>
      <c r="L23" s="19" t="s">
        <v>283</v>
      </c>
      <c r="M23" s="129" t="s">
        <v>282</v>
      </c>
      <c r="N23" s="39"/>
      <c r="O23" s="39"/>
      <c r="P23" s="327" t="e">
        <f t="shared" si="1"/>
        <v>#DIV/0!</v>
      </c>
      <c r="Q23" s="39"/>
      <c r="R23" s="39"/>
      <c r="S23" s="327" t="e">
        <f t="shared" si="3"/>
        <v>#DIV/0!</v>
      </c>
      <c r="T23" s="345" t="e">
        <f t="shared" si="4"/>
        <v>#DIV/0!</v>
      </c>
    </row>
    <row r="24" spans="1:1054" x14ac:dyDescent="0.2">
      <c r="B24" s="19" t="s">
        <v>234</v>
      </c>
      <c r="C24" s="326" t="s">
        <v>235</v>
      </c>
      <c r="D24" s="346"/>
      <c r="E24" s="347"/>
      <c r="F24" s="348" t="e">
        <f t="shared" si="5"/>
        <v>#DIV/0!</v>
      </c>
      <c r="G24" s="346"/>
      <c r="H24" s="347"/>
      <c r="I24" s="348" t="e">
        <f t="shared" si="7"/>
        <v>#DIV/0!</v>
      </c>
      <c r="J24" s="345" t="e">
        <f t="shared" si="20"/>
        <v>#DIV/0!</v>
      </c>
      <c r="L24" s="19" t="s">
        <v>284</v>
      </c>
      <c r="M24" s="129" t="s">
        <v>281</v>
      </c>
      <c r="N24" s="39"/>
      <c r="O24" s="39"/>
      <c r="P24" s="327" t="e">
        <f t="shared" si="1"/>
        <v>#DIV/0!</v>
      </c>
      <c r="Q24" s="39"/>
      <c r="R24" s="39"/>
      <c r="S24" s="327" t="e">
        <f t="shared" si="3"/>
        <v>#DIV/0!</v>
      </c>
      <c r="T24" s="345" t="e">
        <f t="shared" si="4"/>
        <v>#DIV/0!</v>
      </c>
    </row>
    <row r="25" spans="1:1054" ht="15.75" x14ac:dyDescent="0.25">
      <c r="B25" s="19" t="s">
        <v>236</v>
      </c>
      <c r="C25" s="326" t="s">
        <v>237</v>
      </c>
      <c r="D25" s="346"/>
      <c r="E25" s="347"/>
      <c r="F25" s="348" t="e">
        <f t="shared" si="5"/>
        <v>#DIV/0!</v>
      </c>
      <c r="G25" s="346"/>
      <c r="H25" s="347"/>
      <c r="I25" s="348" t="e">
        <f t="shared" si="7"/>
        <v>#DIV/0!</v>
      </c>
      <c r="J25" s="345" t="e">
        <f t="shared" si="20"/>
        <v>#DIV/0!</v>
      </c>
      <c r="L25" s="33" t="s">
        <v>124</v>
      </c>
      <c r="M25" s="329" t="s">
        <v>285</v>
      </c>
      <c r="N25" s="39"/>
      <c r="O25" s="39"/>
      <c r="P25" s="327" t="e">
        <f t="shared" si="1"/>
        <v>#DIV/0!</v>
      </c>
      <c r="Q25" s="39"/>
      <c r="R25" s="39"/>
      <c r="S25" s="327" t="e">
        <f t="shared" si="3"/>
        <v>#DIV/0!</v>
      </c>
      <c r="T25" s="345" t="e">
        <f t="shared" si="4"/>
        <v>#DIV/0!</v>
      </c>
    </row>
    <row r="26" spans="1:1054" ht="15.75" x14ac:dyDescent="0.25">
      <c r="B26" s="19" t="s">
        <v>238</v>
      </c>
      <c r="C26" s="326" t="s">
        <v>239</v>
      </c>
      <c r="D26" s="346"/>
      <c r="E26" s="347"/>
      <c r="F26" s="348" t="e">
        <f t="shared" si="5"/>
        <v>#DIV/0!</v>
      </c>
      <c r="G26" s="346"/>
      <c r="H26" s="347"/>
      <c r="I26" s="348" t="e">
        <f t="shared" si="7"/>
        <v>#DIV/0!</v>
      </c>
      <c r="J26" s="345" t="e">
        <f t="shared" si="20"/>
        <v>#DIV/0!</v>
      </c>
      <c r="L26" s="33" t="s">
        <v>136</v>
      </c>
      <c r="M26" s="329" t="s">
        <v>137</v>
      </c>
      <c r="N26" s="40">
        <f>+N27+N28</f>
        <v>0</v>
      </c>
      <c r="O26" s="40">
        <f>+O27+O28</f>
        <v>0</v>
      </c>
      <c r="P26" s="327" t="e">
        <f t="shared" si="1"/>
        <v>#DIV/0!</v>
      </c>
      <c r="Q26" s="40">
        <f t="shared" ref="Q26:R26" si="23">+Q27+Q28</f>
        <v>0</v>
      </c>
      <c r="R26" s="40">
        <f t="shared" si="23"/>
        <v>0</v>
      </c>
      <c r="S26" s="327" t="e">
        <f t="shared" ref="S26:S28" si="24">(R26-Q26)/Q26</f>
        <v>#DIV/0!</v>
      </c>
      <c r="T26" s="345" t="e">
        <f t="shared" ref="T26:T28" si="25">+R26/O26</f>
        <v>#DIV/0!</v>
      </c>
    </row>
    <row r="27" spans="1:1054" ht="18" customHeight="1" x14ac:dyDescent="0.25">
      <c r="B27" s="399" t="s">
        <v>82</v>
      </c>
      <c r="C27" s="404" t="s">
        <v>14</v>
      </c>
      <c r="D27" s="405">
        <f>+D28+D29+D30+D31+D32+D47</f>
        <v>0</v>
      </c>
      <c r="E27" s="405">
        <f>+E28+E29+E30+E31+E32+E47</f>
        <v>0</v>
      </c>
      <c r="F27" s="402" t="e">
        <f t="shared" si="5"/>
        <v>#DIV/0!</v>
      </c>
      <c r="G27" s="405">
        <f t="shared" ref="G27:H27" si="26">+G28+G29+G30+G31+G32+G47</f>
        <v>0</v>
      </c>
      <c r="H27" s="405">
        <f t="shared" si="26"/>
        <v>0</v>
      </c>
      <c r="I27" s="402" t="e">
        <f t="shared" si="7"/>
        <v>#DIV/0!</v>
      </c>
      <c r="J27" s="398" t="e">
        <f t="shared" si="20"/>
        <v>#DIV/0!</v>
      </c>
      <c r="L27" s="19" t="s">
        <v>138</v>
      </c>
      <c r="M27" s="129" t="s">
        <v>139</v>
      </c>
      <c r="N27" s="39"/>
      <c r="O27" s="39"/>
      <c r="P27" s="327" t="e">
        <f t="shared" si="1"/>
        <v>#DIV/0!</v>
      </c>
      <c r="Q27" s="39"/>
      <c r="R27" s="39"/>
      <c r="S27" s="327" t="e">
        <f t="shared" si="24"/>
        <v>#DIV/0!</v>
      </c>
      <c r="T27" s="345" t="e">
        <f t="shared" si="25"/>
        <v>#DIV/0!</v>
      </c>
    </row>
    <row r="28" spans="1:1054" x14ac:dyDescent="0.2">
      <c r="B28" s="19" t="s">
        <v>87</v>
      </c>
      <c r="C28" s="350" t="s">
        <v>240</v>
      </c>
      <c r="D28" s="346"/>
      <c r="E28" s="347"/>
      <c r="F28" s="348" t="e">
        <f t="shared" si="5"/>
        <v>#DIV/0!</v>
      </c>
      <c r="G28" s="346"/>
      <c r="H28" s="347"/>
      <c r="I28" s="348" t="e">
        <f t="shared" si="7"/>
        <v>#DIV/0!</v>
      </c>
      <c r="J28" s="345" t="e">
        <f t="shared" si="20"/>
        <v>#DIV/0!</v>
      </c>
      <c r="L28" s="19" t="s">
        <v>140</v>
      </c>
      <c r="M28" s="129" t="s">
        <v>287</v>
      </c>
      <c r="N28" s="39"/>
      <c r="O28" s="39"/>
      <c r="P28" s="327" t="e">
        <f t="shared" si="1"/>
        <v>#DIV/0!</v>
      </c>
      <c r="Q28" s="39"/>
      <c r="R28" s="39"/>
      <c r="S28" s="327" t="e">
        <f t="shared" si="24"/>
        <v>#DIV/0!</v>
      </c>
      <c r="T28" s="345" t="e">
        <f t="shared" si="25"/>
        <v>#DIV/0!</v>
      </c>
    </row>
    <row r="29" spans="1:1054" ht="16.5" thickBot="1" x14ac:dyDescent="0.3">
      <c r="B29" s="19" t="s">
        <v>88</v>
      </c>
      <c r="C29" s="129" t="s">
        <v>89</v>
      </c>
      <c r="D29" s="346"/>
      <c r="E29" s="347"/>
      <c r="F29" s="348" t="e">
        <f t="shared" si="5"/>
        <v>#DIV/0!</v>
      </c>
      <c r="G29" s="346"/>
      <c r="H29" s="347"/>
      <c r="I29" s="348" t="e">
        <f t="shared" si="7"/>
        <v>#DIV/0!</v>
      </c>
      <c r="J29" s="345" t="e">
        <f t="shared" si="20"/>
        <v>#DIV/0!</v>
      </c>
      <c r="L29" s="366" t="s">
        <v>142</v>
      </c>
      <c r="M29" s="378" t="s">
        <v>286</v>
      </c>
      <c r="N29" s="379"/>
      <c r="O29" s="379"/>
      <c r="P29" s="371" t="e">
        <f t="shared" si="1"/>
        <v>#DIV/0!</v>
      </c>
      <c r="Q29" s="379"/>
      <c r="R29" s="379"/>
      <c r="S29" s="371" t="e">
        <f t="shared" si="3"/>
        <v>#DIV/0!</v>
      </c>
      <c r="T29" s="351" t="e">
        <f t="shared" si="4"/>
        <v>#DIV/0!</v>
      </c>
    </row>
    <row r="30" spans="1:1054" ht="16.5" thickBot="1" x14ac:dyDescent="0.3">
      <c r="B30" s="19" t="s">
        <v>90</v>
      </c>
      <c r="C30" s="129" t="s">
        <v>91</v>
      </c>
      <c r="D30" s="346"/>
      <c r="E30" s="347"/>
      <c r="F30" s="348" t="e">
        <f t="shared" si="5"/>
        <v>#DIV/0!</v>
      </c>
      <c r="G30" s="346"/>
      <c r="H30" s="347"/>
      <c r="I30" s="348" t="e">
        <f t="shared" si="7"/>
        <v>#DIV/0!</v>
      </c>
      <c r="J30" s="345" t="e">
        <f t="shared" si="20"/>
        <v>#DIV/0!</v>
      </c>
      <c r="L30" s="380"/>
      <c r="M30" s="381"/>
      <c r="N30" s="382"/>
      <c r="O30" s="382"/>
      <c r="P30" s="383"/>
      <c r="Q30" s="382"/>
      <c r="R30" s="382"/>
      <c r="S30" s="383"/>
      <c r="T30" s="384"/>
    </row>
    <row r="31" spans="1:1054" ht="22.5" customHeight="1" x14ac:dyDescent="0.25">
      <c r="B31" s="19" t="s">
        <v>181</v>
      </c>
      <c r="C31" s="129" t="s">
        <v>241</v>
      </c>
      <c r="D31" s="346"/>
      <c r="E31" s="347"/>
      <c r="F31" s="348" t="e">
        <f t="shared" si="5"/>
        <v>#DIV/0!</v>
      </c>
      <c r="G31" s="346"/>
      <c r="H31" s="347"/>
      <c r="I31" s="348" t="e">
        <f t="shared" ref="I31:I32" si="27">(H31-G31)/G31</f>
        <v>#DIV/0!</v>
      </c>
      <c r="J31" s="345" t="e">
        <f>+H31/E31</f>
        <v>#DIV/0!</v>
      </c>
      <c r="L31" s="390" t="s">
        <v>27</v>
      </c>
      <c r="M31" s="391" t="s">
        <v>144</v>
      </c>
      <c r="N31" s="392">
        <f>+N32</f>
        <v>0</v>
      </c>
      <c r="O31" s="392">
        <f>+O32</f>
        <v>0</v>
      </c>
      <c r="P31" s="393" t="e">
        <f t="shared" si="1"/>
        <v>#DIV/0!</v>
      </c>
      <c r="Q31" s="392">
        <f t="shared" ref="Q31:R31" si="28">+Q32</f>
        <v>0</v>
      </c>
      <c r="R31" s="392">
        <f t="shared" si="28"/>
        <v>0</v>
      </c>
      <c r="S31" s="393" t="e">
        <f t="shared" ref="S31" si="29">(R31-Q31)/Q31</f>
        <v>#DIV/0!</v>
      </c>
      <c r="T31" s="394" t="e">
        <f t="shared" ref="T31" si="30">+R31/O31</f>
        <v>#DIV/0!</v>
      </c>
    </row>
    <row r="32" spans="1:1054" ht="15.75" x14ac:dyDescent="0.25">
      <c r="B32" s="33" t="s">
        <v>92</v>
      </c>
      <c r="C32" s="329" t="s">
        <v>93</v>
      </c>
      <c r="D32" s="37">
        <f>+D33+D37+D42+D45</f>
        <v>0</v>
      </c>
      <c r="E32" s="37">
        <f>+E33+E37+E42+E45</f>
        <v>0</v>
      </c>
      <c r="F32" s="348" t="e">
        <f t="shared" si="5"/>
        <v>#DIV/0!</v>
      </c>
      <c r="G32" s="37">
        <f t="shared" ref="G32:H32" si="31">+G33+G37+G42+G45</f>
        <v>0</v>
      </c>
      <c r="H32" s="37">
        <f t="shared" si="31"/>
        <v>0</v>
      </c>
      <c r="I32" s="348" t="e">
        <f t="shared" si="27"/>
        <v>#DIV/0!</v>
      </c>
      <c r="J32" s="345" t="e">
        <f>+H32/E32</f>
        <v>#DIV/0!</v>
      </c>
      <c r="L32" s="330" t="s">
        <v>5</v>
      </c>
      <c r="M32" s="331" t="s">
        <v>175</v>
      </c>
      <c r="N32" s="40">
        <f>+N33+N34+N35</f>
        <v>0</v>
      </c>
      <c r="O32" s="40">
        <f>+O33+O34+O35</f>
        <v>0</v>
      </c>
      <c r="P32" s="325" t="e">
        <f t="shared" si="1"/>
        <v>#DIV/0!</v>
      </c>
      <c r="Q32" s="40">
        <f t="shared" ref="Q32:R32" si="32">+Q33+Q34+Q35</f>
        <v>0</v>
      </c>
      <c r="R32" s="40">
        <f t="shared" si="32"/>
        <v>0</v>
      </c>
      <c r="S32" s="325" t="e">
        <f t="shared" si="3"/>
        <v>#DIV/0!</v>
      </c>
      <c r="T32" s="340" t="e">
        <f t="shared" si="4"/>
        <v>#DIV/0!</v>
      </c>
    </row>
    <row r="33" spans="2:20" ht="15.75" x14ac:dyDescent="0.25">
      <c r="B33" s="33" t="s">
        <v>102</v>
      </c>
      <c r="C33" s="329" t="s">
        <v>43</v>
      </c>
      <c r="D33" s="37">
        <f>+D34+D35+D36</f>
        <v>0</v>
      </c>
      <c r="E33" s="37">
        <f>+E34+E35+E36</f>
        <v>0</v>
      </c>
      <c r="F33" s="343" t="e">
        <f t="shared" ref="F33:F41" si="33">(E33-D33)/D33</f>
        <v>#DIV/0!</v>
      </c>
      <c r="G33" s="37">
        <f t="shared" ref="G33:H33" si="34">+G34+G35+G36</f>
        <v>0</v>
      </c>
      <c r="H33" s="37">
        <f t="shared" si="34"/>
        <v>0</v>
      </c>
      <c r="I33" s="343" t="e">
        <f t="shared" si="7"/>
        <v>#DIV/0!</v>
      </c>
      <c r="J33" s="340" t="e">
        <f t="shared" si="20"/>
        <v>#DIV/0!</v>
      </c>
      <c r="L33" s="332" t="s">
        <v>145</v>
      </c>
      <c r="M33" s="333" t="s">
        <v>288</v>
      </c>
      <c r="N33" s="39"/>
      <c r="O33" s="39"/>
      <c r="P33" s="327" t="e">
        <f t="shared" si="1"/>
        <v>#DIV/0!</v>
      </c>
      <c r="Q33" s="39"/>
      <c r="R33" s="39"/>
      <c r="S33" s="327" t="e">
        <f t="shared" si="3"/>
        <v>#DIV/0!</v>
      </c>
      <c r="T33" s="345" t="e">
        <f t="shared" si="4"/>
        <v>#DIV/0!</v>
      </c>
    </row>
    <row r="34" spans="2:20" x14ac:dyDescent="0.2">
      <c r="B34" s="19" t="s">
        <v>103</v>
      </c>
      <c r="C34" s="129" t="s">
        <v>94</v>
      </c>
      <c r="D34" s="346"/>
      <c r="E34" s="347"/>
      <c r="F34" s="348" t="e">
        <f t="shared" si="33"/>
        <v>#DIV/0!</v>
      </c>
      <c r="G34" s="346"/>
      <c r="H34" s="347"/>
      <c r="I34" s="348" t="e">
        <f t="shared" si="7"/>
        <v>#DIV/0!</v>
      </c>
      <c r="J34" s="345" t="e">
        <f t="shared" si="20"/>
        <v>#DIV/0!</v>
      </c>
      <c r="L34" s="332" t="s">
        <v>147</v>
      </c>
      <c r="M34" s="142" t="s">
        <v>18</v>
      </c>
      <c r="N34" s="39"/>
      <c r="O34" s="39"/>
      <c r="P34" s="327" t="e">
        <f t="shared" si="1"/>
        <v>#DIV/0!</v>
      </c>
      <c r="Q34" s="39"/>
      <c r="R34" s="39"/>
      <c r="S34" s="327" t="e">
        <f t="shared" si="3"/>
        <v>#DIV/0!</v>
      </c>
      <c r="T34" s="345" t="e">
        <f t="shared" si="4"/>
        <v>#DIV/0!</v>
      </c>
    </row>
    <row r="35" spans="2:20" ht="15.75" thickBot="1" x14ac:dyDescent="0.25">
      <c r="B35" s="19" t="s">
        <v>104</v>
      </c>
      <c r="C35" s="129" t="s">
        <v>95</v>
      </c>
      <c r="D35" s="346"/>
      <c r="E35" s="347"/>
      <c r="F35" s="348" t="e">
        <f t="shared" si="33"/>
        <v>#DIV/0!</v>
      </c>
      <c r="G35" s="346"/>
      <c r="H35" s="347"/>
      <c r="I35" s="348" t="e">
        <f t="shared" si="7"/>
        <v>#DIV/0!</v>
      </c>
      <c r="J35" s="345" t="e">
        <f t="shared" si="20"/>
        <v>#DIV/0!</v>
      </c>
      <c r="L35" s="368" t="s">
        <v>176</v>
      </c>
      <c r="M35" s="369" t="s">
        <v>289</v>
      </c>
      <c r="N35" s="370"/>
      <c r="O35" s="370"/>
      <c r="P35" s="327" t="e">
        <f t="shared" si="1"/>
        <v>#DIV/0!</v>
      </c>
      <c r="Q35" s="370"/>
      <c r="R35" s="370"/>
      <c r="S35" s="327" t="e">
        <f t="shared" ref="S35" si="35">(R35-Q35)/Q35</f>
        <v>#DIV/0!</v>
      </c>
      <c r="T35" s="345" t="e">
        <f t="shared" ref="T35" si="36">+R35/O35</f>
        <v>#DIV/0!</v>
      </c>
    </row>
    <row r="36" spans="2:20" ht="15.75" thickBot="1" x14ac:dyDescent="0.25">
      <c r="B36" s="19" t="s">
        <v>107</v>
      </c>
      <c r="C36" s="129" t="s">
        <v>98</v>
      </c>
      <c r="D36" s="346"/>
      <c r="E36" s="347"/>
      <c r="F36" s="348" t="e">
        <f t="shared" si="33"/>
        <v>#DIV/0!</v>
      </c>
      <c r="G36" s="346"/>
      <c r="H36" s="347"/>
      <c r="I36" s="348" t="e">
        <f t="shared" ref="I36:I61" si="37">(H36-G36)/G36</f>
        <v>#DIV/0!</v>
      </c>
      <c r="J36" s="345" t="e">
        <f t="shared" si="20"/>
        <v>#DIV/0!</v>
      </c>
      <c r="L36" s="372"/>
      <c r="N36" s="373"/>
      <c r="O36" s="373"/>
      <c r="P36" s="374"/>
      <c r="Q36" s="373"/>
      <c r="R36" s="373"/>
      <c r="S36" s="374"/>
      <c r="T36" s="375"/>
    </row>
    <row r="37" spans="2:20" ht="22.5" customHeight="1" x14ac:dyDescent="0.25">
      <c r="B37" s="33" t="s">
        <v>109</v>
      </c>
      <c r="C37" s="329" t="s">
        <v>100</v>
      </c>
      <c r="D37" s="37">
        <f>+D38+D39+D40+D41</f>
        <v>0</v>
      </c>
      <c r="E37" s="37">
        <f>+E38+E39+E40+E41</f>
        <v>0</v>
      </c>
      <c r="F37" s="343" t="e">
        <f t="shared" si="33"/>
        <v>#DIV/0!</v>
      </c>
      <c r="G37" s="37">
        <f t="shared" ref="G37:H37" si="38">+G38+G39+G40+G41</f>
        <v>0</v>
      </c>
      <c r="H37" s="37">
        <f t="shared" si="38"/>
        <v>0</v>
      </c>
      <c r="I37" s="343" t="e">
        <f t="shared" si="37"/>
        <v>#DIV/0!</v>
      </c>
      <c r="J37" s="340" t="e">
        <f t="shared" si="20"/>
        <v>#DIV/0!</v>
      </c>
      <c r="L37" s="385" t="s">
        <v>25</v>
      </c>
      <c r="M37" s="395" t="s">
        <v>34</v>
      </c>
      <c r="N37" s="387">
        <f>+N38+N39+N40+N41+N42+N43+N46</f>
        <v>0</v>
      </c>
      <c r="O37" s="387">
        <f>+O38+O39+O40+O41+O42+O43+O46</f>
        <v>0</v>
      </c>
      <c r="P37" s="396" t="e">
        <f t="shared" si="1"/>
        <v>#DIV/0!</v>
      </c>
      <c r="Q37" s="387">
        <f t="shared" ref="Q37:R37" si="39">+Q38+Q39+Q40+Q41+Q42+Q43+Q46</f>
        <v>0</v>
      </c>
      <c r="R37" s="387">
        <f t="shared" si="39"/>
        <v>0</v>
      </c>
      <c r="S37" s="396" t="e">
        <f t="shared" si="3"/>
        <v>#DIV/0!</v>
      </c>
      <c r="T37" s="397" t="e">
        <f t="shared" si="4"/>
        <v>#DIV/0!</v>
      </c>
    </row>
    <row r="38" spans="2:20" ht="15.75" x14ac:dyDescent="0.25">
      <c r="B38" s="19" t="s">
        <v>242</v>
      </c>
      <c r="C38" s="129" t="s">
        <v>243</v>
      </c>
      <c r="D38" s="346"/>
      <c r="E38" s="347"/>
      <c r="F38" s="348" t="e">
        <f t="shared" si="33"/>
        <v>#DIV/0!</v>
      </c>
      <c r="G38" s="346"/>
      <c r="H38" s="347"/>
      <c r="I38" s="348" t="e">
        <f t="shared" si="37"/>
        <v>#DIV/0!</v>
      </c>
      <c r="J38" s="345" t="e">
        <f t="shared" si="20"/>
        <v>#DIV/0!</v>
      </c>
      <c r="L38" s="33" t="s">
        <v>6</v>
      </c>
      <c r="M38" s="328" t="s">
        <v>11</v>
      </c>
      <c r="N38" s="39"/>
      <c r="O38" s="39"/>
      <c r="P38" s="327" t="e">
        <f t="shared" si="1"/>
        <v>#DIV/0!</v>
      </c>
      <c r="Q38" s="39"/>
      <c r="R38" s="39"/>
      <c r="S38" s="327" t="e">
        <f t="shared" si="3"/>
        <v>#DIV/0!</v>
      </c>
      <c r="T38" s="345" t="e">
        <f t="shared" si="4"/>
        <v>#DIV/0!</v>
      </c>
    </row>
    <row r="39" spans="2:20" ht="15.75" x14ac:dyDescent="0.25">
      <c r="B39" s="19" t="s">
        <v>244</v>
      </c>
      <c r="C39" s="129" t="s">
        <v>245</v>
      </c>
      <c r="D39" s="346"/>
      <c r="E39" s="347"/>
      <c r="F39" s="348" t="e">
        <f t="shared" si="33"/>
        <v>#DIV/0!</v>
      </c>
      <c r="G39" s="346"/>
      <c r="H39" s="347"/>
      <c r="I39" s="348" t="e">
        <f t="shared" si="37"/>
        <v>#DIV/0!</v>
      </c>
      <c r="J39" s="345" t="e">
        <f t="shared" si="20"/>
        <v>#DIV/0!</v>
      </c>
      <c r="L39" s="33" t="s">
        <v>7</v>
      </c>
      <c r="M39" s="328" t="s">
        <v>123</v>
      </c>
      <c r="N39" s="38"/>
      <c r="O39" s="38"/>
      <c r="P39" s="327" t="e">
        <f t="shared" si="1"/>
        <v>#DIV/0!</v>
      </c>
      <c r="Q39" s="38"/>
      <c r="R39" s="38"/>
      <c r="S39" s="327" t="e">
        <f t="shared" si="3"/>
        <v>#DIV/0!</v>
      </c>
      <c r="T39" s="345" t="e">
        <f t="shared" si="4"/>
        <v>#DIV/0!</v>
      </c>
    </row>
    <row r="40" spans="2:20" ht="30.75" x14ac:dyDescent="0.25">
      <c r="B40" s="19" t="s">
        <v>246</v>
      </c>
      <c r="C40" s="363" t="s">
        <v>247</v>
      </c>
      <c r="D40" s="346"/>
      <c r="E40" s="347"/>
      <c r="F40" s="348" t="e">
        <f t="shared" si="33"/>
        <v>#DIV/0!</v>
      </c>
      <c r="G40" s="346"/>
      <c r="H40" s="347"/>
      <c r="I40" s="348" t="e">
        <f t="shared" si="37"/>
        <v>#DIV/0!</v>
      </c>
      <c r="J40" s="345" t="e">
        <f t="shared" si="20"/>
        <v>#DIV/0!</v>
      </c>
      <c r="L40" s="33" t="s">
        <v>21</v>
      </c>
      <c r="M40" s="329" t="s">
        <v>93</v>
      </c>
      <c r="N40" s="45"/>
      <c r="O40" s="45"/>
      <c r="P40" s="327" t="e">
        <f t="shared" si="1"/>
        <v>#DIV/0!</v>
      </c>
      <c r="Q40" s="45"/>
      <c r="R40" s="45"/>
      <c r="S40" s="327" t="e">
        <f t="shared" si="3"/>
        <v>#DIV/0!</v>
      </c>
      <c r="T40" s="345" t="e">
        <f t="shared" si="4"/>
        <v>#DIV/0!</v>
      </c>
    </row>
    <row r="41" spans="2:20" ht="15.75" x14ac:dyDescent="0.25">
      <c r="B41" s="19" t="s">
        <v>248</v>
      </c>
      <c r="C41" s="129" t="s">
        <v>249</v>
      </c>
      <c r="D41" s="346"/>
      <c r="E41" s="347"/>
      <c r="F41" s="348" t="e">
        <f t="shared" si="33"/>
        <v>#DIV/0!</v>
      </c>
      <c r="G41" s="346"/>
      <c r="H41" s="347"/>
      <c r="I41" s="348" t="e">
        <f t="shared" si="37"/>
        <v>#DIV/0!</v>
      </c>
      <c r="J41" s="345" t="e">
        <f t="shared" si="20"/>
        <v>#DIV/0!</v>
      </c>
      <c r="L41" s="33" t="s">
        <v>62</v>
      </c>
      <c r="M41" s="329" t="s">
        <v>118</v>
      </c>
      <c r="N41" s="38"/>
      <c r="O41" s="38"/>
      <c r="P41" s="325" t="e">
        <f t="shared" si="1"/>
        <v>#DIV/0!</v>
      </c>
      <c r="Q41" s="38"/>
      <c r="R41" s="38"/>
      <c r="S41" s="325" t="e">
        <f t="shared" si="3"/>
        <v>#DIV/0!</v>
      </c>
      <c r="T41" s="345" t="e">
        <f t="shared" si="4"/>
        <v>#DIV/0!</v>
      </c>
    </row>
    <row r="42" spans="2:20" ht="15.75" x14ac:dyDescent="0.25">
      <c r="B42" s="33" t="s">
        <v>110</v>
      </c>
      <c r="C42" s="329" t="s">
        <v>250</v>
      </c>
      <c r="D42" s="37">
        <f>+D43+D44</f>
        <v>0</v>
      </c>
      <c r="E42" s="37">
        <f>+E43+E44</f>
        <v>0</v>
      </c>
      <c r="F42" s="343" t="e">
        <f t="shared" ref="F42:F59" si="40">(E42-D42)/D42</f>
        <v>#DIV/0!</v>
      </c>
      <c r="G42" s="37">
        <f t="shared" ref="G42:H42" si="41">+G43+G44</f>
        <v>0</v>
      </c>
      <c r="H42" s="37">
        <f t="shared" si="41"/>
        <v>0</v>
      </c>
      <c r="I42" s="343" t="e">
        <f t="shared" si="37"/>
        <v>#DIV/0!</v>
      </c>
      <c r="J42" s="340" t="e">
        <f t="shared" si="20"/>
        <v>#DIV/0!</v>
      </c>
      <c r="L42" s="33" t="s">
        <v>63</v>
      </c>
      <c r="M42" s="329" t="s">
        <v>148</v>
      </c>
      <c r="N42" s="39"/>
      <c r="O42" s="39"/>
      <c r="P42" s="327" t="e">
        <f t="shared" si="1"/>
        <v>#DIV/0!</v>
      </c>
      <c r="Q42" s="39"/>
      <c r="R42" s="39"/>
      <c r="S42" s="327" t="e">
        <f t="shared" si="3"/>
        <v>#DIV/0!</v>
      </c>
      <c r="T42" s="345" t="e">
        <f t="shared" si="4"/>
        <v>#DIV/0!</v>
      </c>
    </row>
    <row r="43" spans="2:20" ht="17.25" customHeight="1" x14ac:dyDescent="0.25">
      <c r="B43" s="19" t="s">
        <v>188</v>
      </c>
      <c r="C43" s="129" t="s">
        <v>187</v>
      </c>
      <c r="D43" s="346"/>
      <c r="E43" s="347"/>
      <c r="F43" s="348" t="e">
        <f t="shared" si="40"/>
        <v>#DIV/0!</v>
      </c>
      <c r="G43" s="346"/>
      <c r="H43" s="347"/>
      <c r="I43" s="348" t="e">
        <f t="shared" si="37"/>
        <v>#DIV/0!</v>
      </c>
      <c r="J43" s="345" t="e">
        <f t="shared" si="20"/>
        <v>#DIV/0!</v>
      </c>
      <c r="L43" s="33" t="s">
        <v>65</v>
      </c>
      <c r="M43" s="329" t="s">
        <v>137</v>
      </c>
      <c r="N43" s="40">
        <f>+N44+N45</f>
        <v>0</v>
      </c>
      <c r="O43" s="40">
        <f>+O44+O45</f>
        <v>0</v>
      </c>
      <c r="P43" s="325" t="e">
        <f t="shared" si="1"/>
        <v>#DIV/0!</v>
      </c>
      <c r="Q43" s="40">
        <f t="shared" ref="Q43:R43" si="42">+Q44+Q45</f>
        <v>0</v>
      </c>
      <c r="R43" s="40">
        <f t="shared" si="42"/>
        <v>0</v>
      </c>
      <c r="S43" s="325" t="e">
        <f t="shared" si="3"/>
        <v>#DIV/0!</v>
      </c>
      <c r="T43" s="340" t="e">
        <f t="shared" si="4"/>
        <v>#DIV/0!</v>
      </c>
    </row>
    <row r="44" spans="2:20" ht="15.75" x14ac:dyDescent="0.2">
      <c r="B44" s="19" t="s">
        <v>189</v>
      </c>
      <c r="C44" s="129" t="s">
        <v>190</v>
      </c>
      <c r="D44" s="346"/>
      <c r="E44" s="347"/>
      <c r="F44" s="348" t="e">
        <f t="shared" si="40"/>
        <v>#DIV/0!</v>
      </c>
      <c r="G44" s="346"/>
      <c r="H44" s="347"/>
      <c r="I44" s="348" t="e">
        <f t="shared" si="37"/>
        <v>#DIV/0!</v>
      </c>
      <c r="J44" s="345" t="e">
        <f t="shared" si="20"/>
        <v>#DIV/0!</v>
      </c>
      <c r="L44" s="19" t="s">
        <v>290</v>
      </c>
      <c r="M44" s="364" t="s">
        <v>139</v>
      </c>
      <c r="N44" s="40"/>
      <c r="O44" s="40"/>
      <c r="P44" s="327" t="e">
        <f t="shared" si="1"/>
        <v>#DIV/0!</v>
      </c>
      <c r="Q44" s="40"/>
      <c r="R44" s="40"/>
      <c r="S44" s="327" t="e">
        <f t="shared" si="3"/>
        <v>#DIV/0!</v>
      </c>
      <c r="T44" s="345" t="e">
        <f t="shared" si="4"/>
        <v>#DIV/0!</v>
      </c>
    </row>
    <row r="45" spans="2:20" ht="15.75" x14ac:dyDescent="0.25">
      <c r="B45" s="33" t="s">
        <v>251</v>
      </c>
      <c r="C45" s="329" t="s">
        <v>127</v>
      </c>
      <c r="D45" s="37">
        <f>+D46</f>
        <v>0</v>
      </c>
      <c r="E45" s="37">
        <f>+E46</f>
        <v>0</v>
      </c>
      <c r="F45" s="348" t="e">
        <f t="shared" si="40"/>
        <v>#DIV/0!</v>
      </c>
      <c r="G45" s="37">
        <f t="shared" ref="G45:H45" si="43">+G46</f>
        <v>0</v>
      </c>
      <c r="H45" s="37">
        <f t="shared" si="43"/>
        <v>0</v>
      </c>
      <c r="I45" s="348" t="e">
        <f t="shared" si="37"/>
        <v>#DIV/0!</v>
      </c>
      <c r="J45" s="345" t="e">
        <f t="shared" si="20"/>
        <v>#DIV/0!</v>
      </c>
      <c r="L45" s="19" t="s">
        <v>291</v>
      </c>
      <c r="M45" s="364" t="s">
        <v>287</v>
      </c>
      <c r="N45" s="365"/>
      <c r="O45" s="365"/>
      <c r="P45" s="327" t="e">
        <f t="shared" si="1"/>
        <v>#DIV/0!</v>
      </c>
      <c r="Q45" s="365"/>
      <c r="R45" s="365"/>
      <c r="S45" s="327" t="e">
        <f t="shared" ref="S45" si="44">(R45-Q45)/Q45</f>
        <v>#DIV/0!</v>
      </c>
      <c r="T45" s="345" t="e">
        <f t="shared" ref="T45" si="45">+R45/O45</f>
        <v>#DIV/0!</v>
      </c>
    </row>
    <row r="46" spans="2:20" ht="16.5" thickBot="1" x14ac:dyDescent="0.3">
      <c r="B46" s="19" t="s">
        <v>252</v>
      </c>
      <c r="C46" s="129" t="s">
        <v>253</v>
      </c>
      <c r="D46" s="346"/>
      <c r="E46" s="347"/>
      <c r="F46" s="348" t="e">
        <f t="shared" si="40"/>
        <v>#DIV/0!</v>
      </c>
      <c r="G46" s="346"/>
      <c r="H46" s="347"/>
      <c r="I46" s="348" t="e">
        <f t="shared" si="37"/>
        <v>#DIV/0!</v>
      </c>
      <c r="J46" s="345" t="e">
        <f t="shared" si="20"/>
        <v>#DIV/0!</v>
      </c>
      <c r="L46" s="366" t="s">
        <v>66</v>
      </c>
      <c r="M46" s="367" t="s">
        <v>286</v>
      </c>
      <c r="N46" s="132"/>
      <c r="O46" s="132"/>
      <c r="P46" s="335" t="e">
        <f t="shared" si="1"/>
        <v>#DIV/0!</v>
      </c>
      <c r="Q46" s="132"/>
      <c r="R46" s="132"/>
      <c r="S46" s="335" t="e">
        <f t="shared" si="3"/>
        <v>#DIV/0!</v>
      </c>
      <c r="T46" s="351" t="e">
        <f t="shared" si="4"/>
        <v>#DIV/0!</v>
      </c>
    </row>
    <row r="47" spans="2:20" ht="15.75" x14ac:dyDescent="0.25">
      <c r="B47" s="33" t="s">
        <v>254</v>
      </c>
      <c r="C47" s="329" t="s">
        <v>255</v>
      </c>
      <c r="D47" s="37">
        <f>+D48+D49</f>
        <v>0</v>
      </c>
      <c r="E47" s="37">
        <f>+E48+E49</f>
        <v>0</v>
      </c>
      <c r="F47" s="348" t="e">
        <f t="shared" si="40"/>
        <v>#DIV/0!</v>
      </c>
      <c r="G47" s="37">
        <f t="shared" ref="G47:H47" si="46">+G48+G49</f>
        <v>0</v>
      </c>
      <c r="H47" s="37">
        <f t="shared" si="46"/>
        <v>0</v>
      </c>
      <c r="I47" s="348" t="e">
        <f t="shared" si="37"/>
        <v>#DIV/0!</v>
      </c>
      <c r="J47" s="345" t="e">
        <f t="shared" si="20"/>
        <v>#DIV/0!</v>
      </c>
      <c r="S47" s="336"/>
    </row>
    <row r="48" spans="2:20" ht="16.5" customHeight="1" x14ac:dyDescent="0.2">
      <c r="B48" s="19" t="s">
        <v>258</v>
      </c>
      <c r="C48" s="129" t="s">
        <v>256</v>
      </c>
      <c r="D48" s="346"/>
      <c r="E48" s="347"/>
      <c r="F48" s="348" t="e">
        <f t="shared" si="40"/>
        <v>#DIV/0!</v>
      </c>
      <c r="G48" s="346"/>
      <c r="H48" s="347"/>
      <c r="I48" s="348" t="e">
        <f t="shared" si="37"/>
        <v>#DIV/0!</v>
      </c>
      <c r="J48" s="345" t="e">
        <f t="shared" si="20"/>
        <v>#DIV/0!</v>
      </c>
      <c r="S48" s="336"/>
    </row>
    <row r="49" spans="2:19" ht="30" x14ac:dyDescent="0.2">
      <c r="B49" s="19" t="s">
        <v>259</v>
      </c>
      <c r="C49" s="363" t="s">
        <v>257</v>
      </c>
      <c r="D49" s="346"/>
      <c r="E49" s="347"/>
      <c r="F49" s="348" t="e">
        <f t="shared" si="40"/>
        <v>#DIV/0!</v>
      </c>
      <c r="G49" s="346"/>
      <c r="H49" s="347"/>
      <c r="I49" s="348" t="e">
        <f t="shared" si="37"/>
        <v>#DIV/0!</v>
      </c>
      <c r="J49" s="345" t="e">
        <f t="shared" si="20"/>
        <v>#DIV/0!</v>
      </c>
      <c r="N49" s="336"/>
    </row>
    <row r="50" spans="2:19" ht="22.5" customHeight="1" x14ac:dyDescent="0.25">
      <c r="B50" s="399" t="s">
        <v>38</v>
      </c>
      <c r="C50" s="400" t="s">
        <v>24</v>
      </c>
      <c r="D50" s="401">
        <f>+D51+D52+D56+D59+D60</f>
        <v>0</v>
      </c>
      <c r="E50" s="401">
        <f>+E51+E52+E56+E59+E60</f>
        <v>0</v>
      </c>
      <c r="F50" s="406" t="e">
        <f t="shared" si="40"/>
        <v>#DIV/0!</v>
      </c>
      <c r="G50" s="401">
        <f t="shared" ref="G50:H50" si="47">+G51+G52+G56+G59+G60</f>
        <v>0</v>
      </c>
      <c r="H50" s="401">
        <f t="shared" si="47"/>
        <v>0</v>
      </c>
      <c r="I50" s="406" t="e">
        <f t="shared" si="37"/>
        <v>#DIV/0!</v>
      </c>
      <c r="J50" s="407" t="e">
        <f t="shared" si="20"/>
        <v>#DIV/0!</v>
      </c>
      <c r="S50" s="336"/>
    </row>
    <row r="51" spans="2:19" ht="15.75" x14ac:dyDescent="0.25">
      <c r="B51" s="32" t="s">
        <v>195</v>
      </c>
      <c r="C51" s="334" t="s">
        <v>196</v>
      </c>
      <c r="D51" s="341"/>
      <c r="E51" s="342"/>
      <c r="F51" s="348" t="e">
        <f t="shared" si="40"/>
        <v>#DIV/0!</v>
      </c>
      <c r="G51" s="341"/>
      <c r="H51" s="342"/>
      <c r="I51" s="348" t="e">
        <f t="shared" si="37"/>
        <v>#DIV/0!</v>
      </c>
      <c r="J51" s="345" t="e">
        <f t="shared" si="20"/>
        <v>#DIV/0!</v>
      </c>
      <c r="S51" s="336"/>
    </row>
    <row r="52" spans="2:19" ht="15.75" x14ac:dyDescent="0.25">
      <c r="B52" s="32" t="s">
        <v>117</v>
      </c>
      <c r="C52" s="334" t="s">
        <v>118</v>
      </c>
      <c r="D52" s="341">
        <f>+D53+D54+D55</f>
        <v>0</v>
      </c>
      <c r="E52" s="341">
        <f>+E53+E54+E55</f>
        <v>0</v>
      </c>
      <c r="F52" s="343" t="e">
        <f t="shared" si="40"/>
        <v>#DIV/0!</v>
      </c>
      <c r="G52" s="341">
        <f t="shared" ref="G52:H52" si="48">+G53+G54+G55</f>
        <v>0</v>
      </c>
      <c r="H52" s="341">
        <f t="shared" si="48"/>
        <v>0</v>
      </c>
      <c r="I52" s="343" t="e">
        <f t="shared" si="37"/>
        <v>#DIV/0!</v>
      </c>
      <c r="J52" s="340" t="e">
        <f t="shared" si="20"/>
        <v>#DIV/0!</v>
      </c>
      <c r="S52" s="336"/>
    </row>
    <row r="53" spans="2:19" ht="15.75" x14ac:dyDescent="0.25">
      <c r="B53" s="110" t="s">
        <v>260</v>
      </c>
      <c r="C53" s="359" t="s">
        <v>261</v>
      </c>
      <c r="D53" s="341"/>
      <c r="E53" s="342"/>
      <c r="F53" s="348" t="e">
        <f t="shared" si="40"/>
        <v>#DIV/0!</v>
      </c>
      <c r="G53" s="341"/>
      <c r="H53" s="342"/>
      <c r="I53" s="348" t="e">
        <f t="shared" si="37"/>
        <v>#DIV/0!</v>
      </c>
      <c r="J53" s="345" t="e">
        <f t="shared" si="20"/>
        <v>#DIV/0!</v>
      </c>
    </row>
    <row r="54" spans="2:19" x14ac:dyDescent="0.2">
      <c r="B54" s="110" t="s">
        <v>262</v>
      </c>
      <c r="C54" s="350" t="s">
        <v>263</v>
      </c>
      <c r="D54" s="352"/>
      <c r="E54" s="353"/>
      <c r="F54" s="348" t="e">
        <f t="shared" si="40"/>
        <v>#DIV/0!</v>
      </c>
      <c r="G54" s="352"/>
      <c r="H54" s="353"/>
      <c r="I54" s="348" t="e">
        <f t="shared" si="37"/>
        <v>#DIV/0!</v>
      </c>
      <c r="J54" s="345" t="e">
        <f t="shared" si="20"/>
        <v>#DIV/0!</v>
      </c>
    </row>
    <row r="55" spans="2:19" x14ac:dyDescent="0.2">
      <c r="B55" s="110" t="s">
        <v>264</v>
      </c>
      <c r="C55" s="354" t="s">
        <v>265</v>
      </c>
      <c r="D55" s="346"/>
      <c r="E55" s="347"/>
      <c r="F55" s="348" t="e">
        <f t="shared" si="40"/>
        <v>#DIV/0!</v>
      </c>
      <c r="G55" s="346"/>
      <c r="H55" s="347"/>
      <c r="I55" s="348" t="e">
        <f t="shared" si="37"/>
        <v>#DIV/0!</v>
      </c>
      <c r="J55" s="345" t="e">
        <f t="shared" si="20"/>
        <v>#DIV/0!</v>
      </c>
    </row>
    <row r="56" spans="2:19" ht="15.75" x14ac:dyDescent="0.25">
      <c r="B56" s="32" t="s">
        <v>112</v>
      </c>
      <c r="C56" s="360" t="s">
        <v>15</v>
      </c>
      <c r="D56" s="341">
        <f>+D57+D58</f>
        <v>0</v>
      </c>
      <c r="E56" s="341">
        <f>+E57+E58</f>
        <v>0</v>
      </c>
      <c r="F56" s="343" t="e">
        <f t="shared" si="40"/>
        <v>#DIV/0!</v>
      </c>
      <c r="G56" s="341">
        <f t="shared" ref="G56:H56" si="49">+G57+G58</f>
        <v>0</v>
      </c>
      <c r="H56" s="341">
        <f t="shared" si="49"/>
        <v>0</v>
      </c>
      <c r="I56" s="343" t="e">
        <f t="shared" si="37"/>
        <v>#DIV/0!</v>
      </c>
      <c r="J56" s="340" t="e">
        <f t="shared" si="20"/>
        <v>#DIV/0!</v>
      </c>
    </row>
    <row r="57" spans="2:19" x14ac:dyDescent="0.2">
      <c r="B57" s="110" t="s">
        <v>113</v>
      </c>
      <c r="C57" s="354" t="s">
        <v>45</v>
      </c>
      <c r="D57" s="346"/>
      <c r="E57" s="347"/>
      <c r="F57" s="348" t="e">
        <f t="shared" si="40"/>
        <v>#DIV/0!</v>
      </c>
      <c r="G57" s="346">
        <v>0</v>
      </c>
      <c r="H57" s="347">
        <v>0</v>
      </c>
      <c r="I57" s="348" t="e">
        <f t="shared" si="37"/>
        <v>#DIV/0!</v>
      </c>
      <c r="J57" s="345" t="e">
        <f t="shared" si="20"/>
        <v>#DIV/0!</v>
      </c>
    </row>
    <row r="58" spans="2:19" x14ac:dyDescent="0.2">
      <c r="B58" s="110" t="s">
        <v>114</v>
      </c>
      <c r="C58" s="350" t="s">
        <v>44</v>
      </c>
      <c r="D58" s="346"/>
      <c r="E58" s="347"/>
      <c r="F58" s="348" t="e">
        <f t="shared" si="40"/>
        <v>#DIV/0!</v>
      </c>
      <c r="G58" s="346"/>
      <c r="H58" s="347"/>
      <c r="I58" s="348" t="e">
        <f t="shared" si="37"/>
        <v>#DIV/0!</v>
      </c>
      <c r="J58" s="345" t="e">
        <f t="shared" si="20"/>
        <v>#DIV/0!</v>
      </c>
    </row>
    <row r="59" spans="2:19" ht="15.75" x14ac:dyDescent="0.25">
      <c r="B59" s="32" t="s">
        <v>129</v>
      </c>
      <c r="C59" s="324" t="s">
        <v>266</v>
      </c>
      <c r="D59" s="346"/>
      <c r="E59" s="347"/>
      <c r="F59" s="348" t="e">
        <f t="shared" si="40"/>
        <v>#DIV/0!</v>
      </c>
      <c r="G59" s="346"/>
      <c r="H59" s="347"/>
      <c r="I59" s="348" t="e">
        <f t="shared" si="37"/>
        <v>#DIV/0!</v>
      </c>
      <c r="J59" s="345" t="e">
        <f t="shared" si="20"/>
        <v>#DIV/0!</v>
      </c>
    </row>
    <row r="60" spans="2:19" ht="15.75" x14ac:dyDescent="0.25">
      <c r="B60" s="33" t="s">
        <v>131</v>
      </c>
      <c r="C60" s="329" t="s">
        <v>267</v>
      </c>
      <c r="D60" s="341">
        <f>+D61+D62</f>
        <v>0</v>
      </c>
      <c r="E60" s="341">
        <f>+E61+E62</f>
        <v>0</v>
      </c>
      <c r="F60" s="343" t="e">
        <f t="shared" ref="F60" si="50">(E60-D60)/D60</f>
        <v>#DIV/0!</v>
      </c>
      <c r="G60" s="341">
        <f t="shared" ref="G60:H60" si="51">+G61+G62</f>
        <v>0</v>
      </c>
      <c r="H60" s="341">
        <f t="shared" si="51"/>
        <v>0</v>
      </c>
      <c r="I60" s="343" t="e">
        <f t="shared" si="37"/>
        <v>#DIV/0!</v>
      </c>
      <c r="J60" s="340" t="e">
        <f t="shared" si="20"/>
        <v>#DIV/0!</v>
      </c>
    </row>
    <row r="61" spans="2:19" x14ac:dyDescent="0.2">
      <c r="B61" s="19" t="s">
        <v>268</v>
      </c>
      <c r="C61" s="129" t="s">
        <v>269</v>
      </c>
      <c r="D61" s="346"/>
      <c r="E61" s="347"/>
      <c r="F61" s="348" t="e">
        <f t="shared" ref="F61:F62" si="52">(E61-D61)/D61</f>
        <v>#DIV/0!</v>
      </c>
      <c r="G61" s="346"/>
      <c r="H61" s="347"/>
      <c r="I61" s="348" t="e">
        <f t="shared" si="37"/>
        <v>#DIV/0!</v>
      </c>
      <c r="J61" s="345" t="e">
        <f t="shared" si="20"/>
        <v>#DIV/0!</v>
      </c>
    </row>
    <row r="62" spans="2:19" ht="15.75" thickBot="1" x14ac:dyDescent="0.25">
      <c r="B62" s="361" t="s">
        <v>270</v>
      </c>
      <c r="C62" s="362" t="s">
        <v>271</v>
      </c>
      <c r="D62" s="355"/>
      <c r="E62" s="356"/>
      <c r="F62" s="357" t="e">
        <f t="shared" si="52"/>
        <v>#DIV/0!</v>
      </c>
      <c r="G62" s="355"/>
      <c r="H62" s="356"/>
      <c r="I62" s="357" t="e">
        <f t="shared" ref="I62" si="53">(H62-G62)/G62</f>
        <v>#DIV/0!</v>
      </c>
      <c r="J62" s="351" t="e">
        <f t="shared" ref="J62" si="54">+H62/E62</f>
        <v>#DIV/0!</v>
      </c>
    </row>
    <row r="65" spans="3:22" ht="15.75" thickBot="1" x14ac:dyDescent="0.25"/>
    <row r="66" spans="3:22" ht="24" customHeight="1" x14ac:dyDescent="0.2">
      <c r="C66" s="476" t="s">
        <v>166</v>
      </c>
      <c r="D66" s="476" t="s">
        <v>0</v>
      </c>
      <c r="E66" s="476" t="s">
        <v>76</v>
      </c>
      <c r="F66" s="478" t="s">
        <v>294</v>
      </c>
      <c r="G66" s="478" t="s">
        <v>307</v>
      </c>
      <c r="I66" s="2"/>
      <c r="J66" s="2"/>
      <c r="K66" s="3"/>
      <c r="M66" s="476" t="s">
        <v>166</v>
      </c>
      <c r="N66" s="476" t="s">
        <v>317</v>
      </c>
      <c r="O66" s="476" t="s">
        <v>312</v>
      </c>
      <c r="P66" s="476" t="s">
        <v>315</v>
      </c>
      <c r="Q66" s="476" t="s">
        <v>313</v>
      </c>
      <c r="R66" s="476" t="s">
        <v>316</v>
      </c>
      <c r="S66" s="476" t="s">
        <v>314</v>
      </c>
      <c r="T66" s="476" t="s">
        <v>121</v>
      </c>
      <c r="U66" s="478" t="s">
        <v>294</v>
      </c>
      <c r="V66" s="478" t="s">
        <v>307</v>
      </c>
    </row>
    <row r="67" spans="3:22" ht="42" customHeight="1" thickBot="1" x14ac:dyDescent="0.25">
      <c r="C67" s="480"/>
      <c r="D67" s="477"/>
      <c r="E67" s="477"/>
      <c r="F67" s="479"/>
      <c r="G67" s="479"/>
      <c r="I67" s="2"/>
      <c r="J67" s="2"/>
      <c r="K67" s="3"/>
      <c r="M67" s="480"/>
      <c r="N67" s="477"/>
      <c r="O67" s="477"/>
      <c r="P67" s="477"/>
      <c r="Q67" s="477"/>
      <c r="R67" s="477"/>
      <c r="S67" s="477"/>
      <c r="T67" s="477"/>
      <c r="U67" s="479"/>
      <c r="V67" s="479"/>
    </row>
    <row r="68" spans="3:22" ht="15.75" x14ac:dyDescent="0.25">
      <c r="C68" s="429" t="s">
        <v>296</v>
      </c>
      <c r="D68" s="426"/>
      <c r="E68" s="426"/>
      <c r="F68" s="149" t="e">
        <f>+E68/D68</f>
        <v>#DIV/0!</v>
      </c>
      <c r="G68" s="149" t="e">
        <f>+E68/$E$56</f>
        <v>#DIV/0!</v>
      </c>
      <c r="I68" s="2"/>
      <c r="J68" s="2"/>
      <c r="K68" s="3"/>
      <c r="M68" s="429" t="s">
        <v>303</v>
      </c>
      <c r="N68" s="426"/>
      <c r="O68" s="426"/>
      <c r="P68" s="426"/>
      <c r="Q68" s="426"/>
      <c r="R68" s="426"/>
      <c r="S68" s="426"/>
      <c r="T68" s="426">
        <f>+O68</f>
        <v>0</v>
      </c>
      <c r="U68" s="149" t="e">
        <f>+T68/N68</f>
        <v>#DIV/0!</v>
      </c>
      <c r="V68" s="149" t="e">
        <f>+T68/$E$56</f>
        <v>#DIV/0!</v>
      </c>
    </row>
    <row r="69" spans="3:22" ht="15.75" x14ac:dyDescent="0.25">
      <c r="C69" s="430" t="s">
        <v>297</v>
      </c>
      <c r="D69" s="146"/>
      <c r="E69" s="146"/>
      <c r="F69" s="149" t="e">
        <f t="shared" ref="F69:F74" si="55">+E69/D69</f>
        <v>#DIV/0!</v>
      </c>
      <c r="G69" s="149" t="e">
        <f t="shared" ref="G69:G74" si="56">+E69/$E$56</f>
        <v>#DIV/0!</v>
      </c>
      <c r="I69" s="2"/>
      <c r="J69" s="2"/>
      <c r="K69" s="3"/>
      <c r="M69" s="430" t="s">
        <v>304</v>
      </c>
      <c r="N69" s="146"/>
      <c r="O69" s="146"/>
      <c r="P69" s="146"/>
      <c r="Q69" s="146"/>
      <c r="R69" s="146"/>
      <c r="S69" s="146"/>
      <c r="T69" s="146">
        <f t="shared" ref="T69:T71" si="57">+O69</f>
        <v>0</v>
      </c>
      <c r="U69" s="149" t="e">
        <f>+T69/N69</f>
        <v>#DIV/0!</v>
      </c>
      <c r="V69" s="149" t="e">
        <f t="shared" ref="V69:V71" si="58">+T69/$E$56</f>
        <v>#DIV/0!</v>
      </c>
    </row>
    <row r="70" spans="3:22" ht="15.75" x14ac:dyDescent="0.25">
      <c r="C70" s="430" t="s">
        <v>298</v>
      </c>
      <c r="D70" s="427"/>
      <c r="E70" s="427"/>
      <c r="F70" s="149" t="e">
        <f t="shared" si="55"/>
        <v>#DIV/0!</v>
      </c>
      <c r="G70" s="149" t="e">
        <f t="shared" si="56"/>
        <v>#DIV/0!</v>
      </c>
      <c r="I70" s="2"/>
      <c r="J70" s="2"/>
      <c r="K70" s="3"/>
      <c r="M70" s="430" t="s">
        <v>305</v>
      </c>
      <c r="N70" s="427"/>
      <c r="O70" s="427"/>
      <c r="P70" s="427"/>
      <c r="Q70" s="427"/>
      <c r="R70" s="427"/>
      <c r="S70" s="427"/>
      <c r="T70" s="146">
        <f t="shared" si="57"/>
        <v>0</v>
      </c>
      <c r="U70" s="149" t="e">
        <f>+T70/N70</f>
        <v>#DIV/0!</v>
      </c>
      <c r="V70" s="149" t="e">
        <f t="shared" si="58"/>
        <v>#DIV/0!</v>
      </c>
    </row>
    <row r="71" spans="3:22" ht="16.5" thickBot="1" x14ac:dyDescent="0.3">
      <c r="C71" s="431" t="s">
        <v>299</v>
      </c>
      <c r="D71" s="427"/>
      <c r="E71" s="427"/>
      <c r="F71" s="149" t="e">
        <f t="shared" si="55"/>
        <v>#DIV/0!</v>
      </c>
      <c r="G71" s="149" t="e">
        <f t="shared" si="56"/>
        <v>#DIV/0!</v>
      </c>
      <c r="I71" s="2"/>
      <c r="J71" s="2"/>
      <c r="K71" s="3"/>
      <c r="M71" s="431" t="s">
        <v>306</v>
      </c>
      <c r="N71" s="427"/>
      <c r="O71" s="427"/>
      <c r="P71" s="427"/>
      <c r="Q71" s="427"/>
      <c r="R71" s="427"/>
      <c r="S71" s="427"/>
      <c r="T71" s="451">
        <f t="shared" si="57"/>
        <v>0</v>
      </c>
      <c r="U71" s="149" t="e">
        <f>+T71/N71</f>
        <v>#DIV/0!</v>
      </c>
      <c r="V71" s="149" t="e">
        <f t="shared" si="58"/>
        <v>#DIV/0!</v>
      </c>
    </row>
    <row r="72" spans="3:22" ht="17.25" thickBot="1" x14ac:dyDescent="0.3">
      <c r="C72" s="431" t="s">
        <v>301</v>
      </c>
      <c r="D72" s="427"/>
      <c r="E72" s="427"/>
      <c r="F72" s="149" t="e">
        <f t="shared" si="55"/>
        <v>#DIV/0!</v>
      </c>
      <c r="G72" s="149" t="e">
        <f t="shared" si="56"/>
        <v>#DIV/0!</v>
      </c>
      <c r="I72" s="2"/>
      <c r="J72" s="2"/>
      <c r="K72" s="3"/>
      <c r="M72" s="432" t="s">
        <v>293</v>
      </c>
      <c r="N72" s="428">
        <f>SUM(N68:N71)</f>
        <v>0</v>
      </c>
      <c r="O72" s="428">
        <f t="shared" ref="O72:S72" si="59">SUM(O68:O71)</f>
        <v>0</v>
      </c>
      <c r="P72" s="428">
        <f t="shared" si="59"/>
        <v>0</v>
      </c>
      <c r="Q72" s="428">
        <f t="shared" si="59"/>
        <v>0</v>
      </c>
      <c r="R72" s="428">
        <f t="shared" si="59"/>
        <v>0</v>
      </c>
      <c r="S72" s="428">
        <f t="shared" si="59"/>
        <v>0</v>
      </c>
      <c r="T72" s="428">
        <f>SUM(T68:T71)</f>
        <v>0</v>
      </c>
      <c r="U72" s="428" t="e">
        <f>SUM(U68:U71)</f>
        <v>#DIV/0!</v>
      </c>
      <c r="V72" s="428" t="e">
        <f>SUM(V68:V71)</f>
        <v>#DIV/0!</v>
      </c>
    </row>
    <row r="73" spans="3:22" ht="15.75" x14ac:dyDescent="0.25">
      <c r="C73" s="430" t="s">
        <v>300</v>
      </c>
      <c r="D73" s="146"/>
      <c r="E73" s="146"/>
      <c r="F73" s="149" t="e">
        <f t="shared" si="55"/>
        <v>#DIV/0!</v>
      </c>
      <c r="G73" s="149" t="e">
        <f t="shared" si="56"/>
        <v>#DIV/0!</v>
      </c>
      <c r="I73" s="2"/>
      <c r="J73" s="2"/>
      <c r="K73" s="3"/>
    </row>
    <row r="74" spans="3:22" ht="16.5" thickBot="1" x14ac:dyDescent="0.3">
      <c r="C74" s="433" t="s">
        <v>302</v>
      </c>
      <c r="D74" s="147"/>
      <c r="E74" s="147"/>
      <c r="F74" s="149" t="e">
        <f t="shared" si="55"/>
        <v>#DIV/0!</v>
      </c>
      <c r="G74" s="149" t="e">
        <f t="shared" si="56"/>
        <v>#DIV/0!</v>
      </c>
      <c r="I74" s="2"/>
      <c r="J74" s="2"/>
      <c r="K74" s="3"/>
      <c r="M74" s="3"/>
      <c r="N74" s="3"/>
      <c r="O74" s="27"/>
    </row>
    <row r="75" spans="3:22" ht="17.25" thickBot="1" x14ac:dyDescent="0.3">
      <c r="C75" s="432" t="s">
        <v>292</v>
      </c>
      <c r="D75" s="428">
        <f>SUM(D68:D74)</f>
        <v>0</v>
      </c>
      <c r="E75" s="428">
        <f t="shared" ref="E75:G75" si="60">SUM(E68:E74)</f>
        <v>0</v>
      </c>
      <c r="F75" s="428" t="e">
        <f t="shared" si="60"/>
        <v>#DIV/0!</v>
      </c>
      <c r="G75" s="428" t="e">
        <f t="shared" si="60"/>
        <v>#DIV/0!</v>
      </c>
      <c r="I75" s="2"/>
      <c r="J75" s="2"/>
      <c r="K75" s="3"/>
      <c r="M75" s="3"/>
      <c r="N75" s="3"/>
      <c r="O75" s="27"/>
    </row>
    <row r="76" spans="3:22" x14ac:dyDescent="0.2">
      <c r="C76" s="16"/>
      <c r="F76" s="27"/>
      <c r="M76" s="3"/>
      <c r="N76" s="3"/>
      <c r="O76" s="27"/>
    </row>
    <row r="97" spans="2:20" s="358" customFormat="1" x14ac:dyDescent="0.2">
      <c r="B97" s="2"/>
      <c r="C97" s="2"/>
      <c r="D97" s="2"/>
      <c r="E97" s="2"/>
      <c r="F97" s="2"/>
      <c r="G97" s="2"/>
      <c r="H97" s="2"/>
      <c r="I97" s="27"/>
      <c r="J97" s="27"/>
      <c r="T97" s="2"/>
    </row>
    <row r="101" spans="2:20" ht="48.75" customHeight="1" x14ac:dyDescent="0.2"/>
    <row r="107" spans="2:20" x14ac:dyDescent="0.2">
      <c r="T107" s="358"/>
    </row>
  </sheetData>
  <mergeCells count="38">
    <mergeCell ref="R66:R67"/>
    <mergeCell ref="S66:S67"/>
    <mergeCell ref="T66:T67"/>
    <mergeCell ref="U66:U67"/>
    <mergeCell ref="V66:V67"/>
    <mergeCell ref="N1:T1"/>
    <mergeCell ref="M10:M11"/>
    <mergeCell ref="L10:L11"/>
    <mergeCell ref="Q10:S10"/>
    <mergeCell ref="N7:T7"/>
    <mergeCell ref="N10:P10"/>
    <mergeCell ref="T10:T11"/>
    <mergeCell ref="N2:T2"/>
    <mergeCell ref="N3:T3"/>
    <mergeCell ref="N4:T4"/>
    <mergeCell ref="N5:T5"/>
    <mergeCell ref="N6:T6"/>
    <mergeCell ref="D2:J2"/>
    <mergeCell ref="D3:J3"/>
    <mergeCell ref="D4:J4"/>
    <mergeCell ref="B10:B11"/>
    <mergeCell ref="C10:C11"/>
    <mergeCell ref="D10:F10"/>
    <mergeCell ref="D5:J5"/>
    <mergeCell ref="D6:J6"/>
    <mergeCell ref="D7:J7"/>
    <mergeCell ref="G10:I10"/>
    <mergeCell ref="J10:J11"/>
    <mergeCell ref="C66:C67"/>
    <mergeCell ref="D66:D67"/>
    <mergeCell ref="E66:E67"/>
    <mergeCell ref="F66:F67"/>
    <mergeCell ref="G66:G67"/>
    <mergeCell ref="Q66:Q67"/>
    <mergeCell ref="M66:M67"/>
    <mergeCell ref="N66:N67"/>
    <mergeCell ref="O66:O67"/>
    <mergeCell ref="P66:P67"/>
  </mergeCells>
  <phoneticPr fontId="25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Anexo 04 MUNICIPIOS</vt:lpstr>
      <vt:lpstr>Anexo 04 CONCEJO Y PERSONERIA</vt:lpstr>
      <vt:lpstr>Anexo 04 EST. PUBLICO </vt:lpstr>
      <vt:lpstr>Anexo 04 E.I.C.E</vt:lpstr>
      <vt:lpstr>Anexo 04 HOSPITALES</vt:lpstr>
      <vt:lpstr>Anexo 04 DEPARTAMENTO</vt:lpstr>
      <vt:lpstr>'Anexo 04 E.I.C.E'!Área_de_impresión</vt:lpstr>
      <vt:lpstr>'Anexo 04 HOSPITALES'!Área_de_impresión</vt:lpstr>
    </vt:vector>
  </TitlesOfParts>
  <Company>http://www.centor.mx.gd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Centor</dc:creator>
  <cp:lastModifiedBy>Sandra Rincon</cp:lastModifiedBy>
  <cp:lastPrinted>2017-07-31T14:36:44Z</cp:lastPrinted>
  <dcterms:created xsi:type="dcterms:W3CDTF">2016-03-08T15:46:29Z</dcterms:created>
  <dcterms:modified xsi:type="dcterms:W3CDTF">2026-07-17T15:55:03Z</dcterms:modified>
</cp:coreProperties>
</file>